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615" yWindow="1755" windowWidth="19440" windowHeight="10665" tabRatio="806" activeTab="1"/>
  </bookViews>
  <sheets>
    <sheet name="Pokyny" sheetId="23" r:id="rId1"/>
    <sheet name="Príjmy" sheetId="27" r:id="rId2"/>
    <sheet name="Doklady" sheetId="22" r:id="rId3"/>
    <sheet name="Spolu" sheetId="21" r:id="rId4"/>
    <sheet name="Skratky" sheetId="25" r:id="rId5"/>
    <sheet name="Športové talenty" sheetId="24" r:id="rId6"/>
    <sheet name="Adr" sheetId="3" state="hidden" r:id="rId7"/>
    <sheet name="Dots" sheetId="4" state="hidden" r:id="rId8"/>
    <sheet name="Priklady" sheetId="26" r:id="rId9"/>
  </sheets>
  <definedNames>
    <definedName name="_xlnm.Print_Titles" localSheetId="8">Priklady!$124:$124</definedName>
    <definedName name="_xlnm.Print_Titles" localSheetId="3">Spolu!$28:$28</definedName>
    <definedName name="_xlnm.Print_Area" localSheetId="0">Pokyny!$A$1:$A$133</definedName>
    <definedName name="_xlnm.Print_Area" localSheetId="1">Príjmy!$A$1:$E$17</definedName>
    <definedName name="_xlnm.Print_Area" localSheetId="3">Spolu!$A$1:$G$89</definedName>
  </definedNames>
  <calcPr calcId="124519"/>
</workbook>
</file>

<file path=xl/calcChain.xml><?xml version="1.0" encoding="utf-8"?>
<calcChain xmlns="http://schemas.openxmlformats.org/spreadsheetml/2006/main">
  <c r="C88" i="21"/>
  <c r="B1" i="22"/>
  <c r="D1" s="1"/>
  <c r="D2" s="1"/>
  <c r="C7" i="27"/>
  <c r="C6"/>
  <c r="C5"/>
  <c r="C4"/>
  <c r="C3"/>
  <c r="C15"/>
  <c r="H112" i="26"/>
  <c r="H111"/>
  <c r="A120"/>
  <c r="B2" i="24"/>
  <c r="I79" i="21"/>
  <c r="A87"/>
  <c r="G3"/>
  <c r="G4"/>
  <c r="B1" i="26"/>
  <c r="D1" s="1"/>
  <c r="D2" s="1"/>
  <c r="D3" s="1"/>
  <c r="B3" s="1"/>
  <c r="G3" s="1"/>
  <c r="A120" i="22"/>
  <c r="C4" i="21"/>
  <c r="C7"/>
  <c r="C6"/>
  <c r="C5"/>
  <c r="C3"/>
  <c r="J3" i="26" l="1"/>
  <c r="H3"/>
  <c r="A3"/>
  <c r="F3" s="1"/>
  <c r="D4"/>
  <c r="D3" i="22"/>
  <c r="B2"/>
  <c r="D5" i="26"/>
  <c r="B4"/>
  <c r="I3"/>
  <c r="B2"/>
  <c r="D4" i="22" l="1"/>
  <c r="B3"/>
  <c r="I2" i="26"/>
  <c r="H2"/>
  <c r="A2"/>
  <c r="F2" s="1"/>
  <c r="J2"/>
  <c r="G2"/>
  <c r="J2" i="22"/>
  <c r="A29" i="21" s="1"/>
  <c r="I2" i="22"/>
  <c r="K2"/>
  <c r="F2"/>
  <c r="D6" i="26"/>
  <c r="B5"/>
  <c r="I4"/>
  <c r="A4"/>
  <c r="F4" s="1"/>
  <c r="G4"/>
  <c r="J4"/>
  <c r="H4"/>
  <c r="B4" i="22" l="1"/>
  <c r="D5"/>
  <c r="H29" i="21"/>
  <c r="F3" i="22"/>
  <c r="K3"/>
  <c r="I3"/>
  <c r="H30" i="21" s="1"/>
  <c r="J3" i="22"/>
  <c r="A30" i="21" s="1"/>
  <c r="D7" i="26"/>
  <c r="B6"/>
  <c r="A2" i="22"/>
  <c r="H5" i="26"/>
  <c r="I5"/>
  <c r="G5"/>
  <c r="A5"/>
  <c r="F5" s="1"/>
  <c r="J5"/>
  <c r="C30" i="21" l="1"/>
  <c r="D6" i="22"/>
  <c r="B5"/>
  <c r="B7" i="26"/>
  <c r="D8"/>
  <c r="C29" i="21"/>
  <c r="A6" i="26"/>
  <c r="F6" s="1"/>
  <c r="H6"/>
  <c r="G6"/>
  <c r="I6"/>
  <c r="J6"/>
  <c r="A3" i="22"/>
  <c r="G2"/>
  <c r="H2"/>
  <c r="B29" i="21"/>
  <c r="F4" i="22"/>
  <c r="K4"/>
  <c r="J4"/>
  <c r="A31" i="21" s="1"/>
  <c r="I4" i="22"/>
  <c r="H31" i="21" s="1"/>
  <c r="C31" s="1"/>
  <c r="A4" i="22"/>
  <c r="D29" i="21" l="1"/>
  <c r="F29"/>
  <c r="D7" i="22"/>
  <c r="B6"/>
  <c r="G31" i="21"/>
  <c r="D31"/>
  <c r="I31"/>
  <c r="F31"/>
  <c r="E31"/>
  <c r="G3" i="22"/>
  <c r="D30" i="21" s="1"/>
  <c r="H3" i="22"/>
  <c r="F30" i="21" s="1"/>
  <c r="B30"/>
  <c r="B8" i="26"/>
  <c r="D9"/>
  <c r="G4" i="22"/>
  <c r="H4"/>
  <c r="B31" i="21"/>
  <c r="J7" i="26"/>
  <c r="G7"/>
  <c r="H7"/>
  <c r="I7"/>
  <c r="A7"/>
  <c r="F7" s="1"/>
  <c r="J5" i="22"/>
  <c r="A32" i="21" s="1"/>
  <c r="F5" i="22"/>
  <c r="A5"/>
  <c r="K5"/>
  <c r="I5"/>
  <c r="H32" i="21" s="1"/>
  <c r="C32" s="1"/>
  <c r="G29" l="1"/>
  <c r="I29" s="1"/>
  <c r="B9" i="26"/>
  <c r="D10"/>
  <c r="E30" i="21"/>
  <c r="G30"/>
  <c r="J6" i="22"/>
  <c r="A33" i="21" s="1"/>
  <c r="I6" i="22"/>
  <c r="H33" i="21" s="1"/>
  <c r="K6" i="22"/>
  <c r="F6"/>
  <c r="A6"/>
  <c r="G32" i="21"/>
  <c r="D32"/>
  <c r="F32"/>
  <c r="E32"/>
  <c r="I32"/>
  <c r="E29"/>
  <c r="G5" i="22"/>
  <c r="H5"/>
  <c r="B32" i="21"/>
  <c r="A8" i="26"/>
  <c r="F8" s="1"/>
  <c r="I8"/>
  <c r="G8"/>
  <c r="H8"/>
  <c r="J8"/>
  <c r="B7" i="22"/>
  <c r="D8"/>
  <c r="G6" l="1"/>
  <c r="H6"/>
  <c r="B33" i="21"/>
  <c r="B10" i="26"/>
  <c r="D11"/>
  <c r="C33" i="21"/>
  <c r="I7" i="22"/>
  <c r="A7"/>
  <c r="K7"/>
  <c r="J7"/>
  <c r="A34" i="21" s="1"/>
  <c r="F7" i="22"/>
  <c r="B8"/>
  <c r="D9"/>
  <c r="I30" i="21"/>
  <c r="A9" i="26"/>
  <c r="F9" s="1"/>
  <c r="G9"/>
  <c r="I9"/>
  <c r="J9"/>
  <c r="H9"/>
  <c r="D10" i="22" l="1"/>
  <c r="B9"/>
  <c r="D12" i="26"/>
  <c r="B11"/>
  <c r="G33" i="21"/>
  <c r="D33"/>
  <c r="F33"/>
  <c r="I33"/>
  <c r="E33"/>
  <c r="H34"/>
  <c r="F8" i="22"/>
  <c r="K8"/>
  <c r="J8"/>
  <c r="A35" i="21" s="1"/>
  <c r="I8" i="22"/>
  <c r="H35" i="21" s="1"/>
  <c r="C35" s="1"/>
  <c r="A8" i="22"/>
  <c r="G7"/>
  <c r="H7"/>
  <c r="B34" i="21"/>
  <c r="A10" i="26"/>
  <c r="F10" s="1"/>
  <c r="I10"/>
  <c r="H10"/>
  <c r="G10"/>
  <c r="J10"/>
  <c r="G8" i="22" l="1"/>
  <c r="H8"/>
  <c r="B35" i="21"/>
  <c r="D11" i="22"/>
  <c r="B10"/>
  <c r="C34" i="21"/>
  <c r="J9" i="22"/>
  <c r="A36" i="21" s="1"/>
  <c r="F9" i="22"/>
  <c r="A9"/>
  <c r="K9"/>
  <c r="I9"/>
  <c r="H36" i="21" s="1"/>
  <c r="B12" i="26"/>
  <c r="D13"/>
  <c r="G35" i="21"/>
  <c r="D35"/>
  <c r="I35"/>
  <c r="E35"/>
  <c r="F35"/>
  <c r="I11" i="26"/>
  <c r="H11"/>
  <c r="J11"/>
  <c r="G11"/>
  <c r="A11"/>
  <c r="F11" s="1"/>
  <c r="B11" i="22" l="1"/>
  <c r="D12"/>
  <c r="C36" i="21"/>
  <c r="J10" i="22"/>
  <c r="A37" i="21" s="1"/>
  <c r="I10" i="22"/>
  <c r="H37" i="21" s="1"/>
  <c r="K10" i="22"/>
  <c r="F10"/>
  <c r="A10"/>
  <c r="I12" i="26"/>
  <c r="H12"/>
  <c r="G12"/>
  <c r="A12"/>
  <c r="F12" s="1"/>
  <c r="J12"/>
  <c r="G9" i="22"/>
  <c r="H9"/>
  <c r="B36" i="21"/>
  <c r="D34"/>
  <c r="G34"/>
  <c r="F34"/>
  <c r="I34"/>
  <c r="E34"/>
  <c r="D14" i="26"/>
  <c r="B13"/>
  <c r="I11" i="22" l="1"/>
  <c r="H38" i="21" s="1"/>
  <c r="A11" i="22"/>
  <c r="K11"/>
  <c r="J11"/>
  <c r="A38" i="21" s="1"/>
  <c r="F11" i="22"/>
  <c r="B12"/>
  <c r="D13"/>
  <c r="G10"/>
  <c r="H10"/>
  <c r="B37" i="21"/>
  <c r="G36"/>
  <c r="D36"/>
  <c r="F36"/>
  <c r="I36"/>
  <c r="E36"/>
  <c r="D15" i="26"/>
  <c r="B14"/>
  <c r="G13"/>
  <c r="A13"/>
  <c r="F13" s="1"/>
  <c r="H13"/>
  <c r="J13"/>
  <c r="I13"/>
  <c r="C37" i="21"/>
  <c r="C38" l="1"/>
  <c r="G37"/>
  <c r="D37"/>
  <c r="F37"/>
  <c r="I37"/>
  <c r="E37"/>
  <c r="D16" i="26"/>
  <c r="B15"/>
  <c r="G14"/>
  <c r="A14"/>
  <c r="F14" s="1"/>
  <c r="H14"/>
  <c r="J14"/>
  <c r="I14"/>
  <c r="F12" i="22"/>
  <c r="K12"/>
  <c r="J12"/>
  <c r="A39" i="21" s="1"/>
  <c r="I12" i="22"/>
  <c r="H39" i="21" s="1"/>
  <c r="A12" i="22"/>
  <c r="G11"/>
  <c r="H11"/>
  <c r="B38" i="21"/>
  <c r="D14" i="22"/>
  <c r="B13"/>
  <c r="D38" i="21" l="1"/>
  <c r="G38"/>
  <c r="I38"/>
  <c r="F38"/>
  <c r="E38"/>
  <c r="C39"/>
  <c r="B16" i="26"/>
  <c r="D17"/>
  <c r="D15" i="22"/>
  <c r="B14"/>
  <c r="G12"/>
  <c r="H12"/>
  <c r="B39" i="21"/>
  <c r="J13" i="22"/>
  <c r="A40" i="21" s="1"/>
  <c r="F13" i="22"/>
  <c r="A13"/>
  <c r="K13"/>
  <c r="I13"/>
  <c r="H40" i="21" s="1"/>
  <c r="A15" i="26"/>
  <c r="F15" s="1"/>
  <c r="G15"/>
  <c r="H15"/>
  <c r="J15"/>
  <c r="I15"/>
  <c r="C40" i="21" l="1"/>
  <c r="D40" s="1"/>
  <c r="B17" i="26"/>
  <c r="D18"/>
  <c r="B15" i="22"/>
  <c r="D16"/>
  <c r="J14"/>
  <c r="A41" i="21" s="1"/>
  <c r="I14" i="22"/>
  <c r="H41" i="21" s="1"/>
  <c r="K14" i="22"/>
  <c r="F14"/>
  <c r="A14"/>
  <c r="G39" i="21"/>
  <c r="D39"/>
  <c r="F39"/>
  <c r="E39"/>
  <c r="I39"/>
  <c r="I16" i="26"/>
  <c r="A16"/>
  <c r="F16" s="1"/>
  <c r="G16"/>
  <c r="J16"/>
  <c r="H16"/>
  <c r="G13" i="22"/>
  <c r="H13"/>
  <c r="B40" i="21"/>
  <c r="I40" l="1"/>
  <c r="C41"/>
  <c r="E40"/>
  <c r="G40"/>
  <c r="F40"/>
  <c r="J17" i="26"/>
  <c r="A17"/>
  <c r="F17" s="1"/>
  <c r="I17"/>
  <c r="H17"/>
  <c r="G17"/>
  <c r="G14" i="22"/>
  <c r="H14"/>
  <c r="B41" i="21"/>
  <c r="B18" i="26"/>
  <c r="D19"/>
  <c r="G41" i="21"/>
  <c r="D41"/>
  <c r="F41"/>
  <c r="E41"/>
  <c r="I41"/>
  <c r="I15" i="22"/>
  <c r="H42" i="21" s="1"/>
  <c r="A15" i="22"/>
  <c r="K15"/>
  <c r="F15"/>
  <c r="J15"/>
  <c r="A42" i="21" s="1"/>
  <c r="B16" i="22"/>
  <c r="D17"/>
  <c r="F16" l="1"/>
  <c r="K16"/>
  <c r="J16"/>
  <c r="A43" i="21" s="1"/>
  <c r="I16" i="22"/>
  <c r="H43" i="21" s="1"/>
  <c r="A16" i="22"/>
  <c r="G15"/>
  <c r="H15"/>
  <c r="B42" i="21"/>
  <c r="I18" i="26"/>
  <c r="G18"/>
  <c r="A18"/>
  <c r="F18" s="1"/>
  <c r="H18"/>
  <c r="J18"/>
  <c r="D18" i="22"/>
  <c r="B17"/>
  <c r="B19" i="26"/>
  <c r="D20"/>
  <c r="C42" i="21"/>
  <c r="D21" i="26" l="1"/>
  <c r="B20"/>
  <c r="G16" i="22"/>
  <c r="H16"/>
  <c r="B43" i="21"/>
  <c r="D42"/>
  <c r="G42"/>
  <c r="F42"/>
  <c r="E42"/>
  <c r="I42"/>
  <c r="D19" i="22"/>
  <c r="B18"/>
  <c r="J17"/>
  <c r="A44" i="21" s="1"/>
  <c r="F17" i="22"/>
  <c r="A17"/>
  <c r="K17"/>
  <c r="I17"/>
  <c r="H44" i="21" s="1"/>
  <c r="I19" i="26"/>
  <c r="A19"/>
  <c r="F19" s="1"/>
  <c r="G19"/>
  <c r="J19"/>
  <c r="H19"/>
  <c r="C43" i="21"/>
  <c r="G43" l="1"/>
  <c r="D43"/>
  <c r="I43"/>
  <c r="F43"/>
  <c r="E43"/>
  <c r="G17" i="22"/>
  <c r="H17"/>
  <c r="B44" i="21"/>
  <c r="D20" i="22"/>
  <c r="B19"/>
  <c r="J18"/>
  <c r="A45" i="21" s="1"/>
  <c r="I18" i="22"/>
  <c r="H45" i="21" s="1"/>
  <c r="K18" i="22"/>
  <c r="F18"/>
  <c r="A18"/>
  <c r="D22" i="26"/>
  <c r="B21"/>
  <c r="C44" i="21"/>
  <c r="A20" i="26"/>
  <c r="F20" s="1"/>
  <c r="J20"/>
  <c r="H20"/>
  <c r="G20"/>
  <c r="I20"/>
  <c r="J21" l="1"/>
  <c r="A21"/>
  <c r="F21" s="1"/>
  <c r="H21"/>
  <c r="I21"/>
  <c r="G21"/>
  <c r="B20" i="22"/>
  <c r="D21"/>
  <c r="C45" i="21"/>
  <c r="G44"/>
  <c r="F44"/>
  <c r="I44"/>
  <c r="D44"/>
  <c r="E44"/>
  <c r="A19" i="22"/>
  <c r="F19"/>
  <c r="K19"/>
  <c r="I19"/>
  <c r="H46" i="21" s="1"/>
  <c r="C46" s="1"/>
  <c r="J19" i="22"/>
  <c r="A46" i="21" s="1"/>
  <c r="G18" i="22"/>
  <c r="H18"/>
  <c r="B45" i="21"/>
  <c r="D23" i="26"/>
  <c r="B22"/>
  <c r="G46" i="21" l="1"/>
  <c r="D46"/>
  <c r="F46"/>
  <c r="E46"/>
  <c r="I46"/>
  <c r="B21" i="22"/>
  <c r="D22"/>
  <c r="D24" i="26"/>
  <c r="B23"/>
  <c r="G19" i="22"/>
  <c r="H19"/>
  <c r="B46" i="21"/>
  <c r="I20" i="22"/>
  <c r="H47" i="21" s="1"/>
  <c r="K20" i="22"/>
  <c r="J20"/>
  <c r="A47" i="21" s="1"/>
  <c r="A20" i="22"/>
  <c r="F20"/>
  <c r="G22" i="26"/>
  <c r="I22"/>
  <c r="A22"/>
  <c r="F22" s="1"/>
  <c r="H22"/>
  <c r="J22"/>
  <c r="G45" i="21"/>
  <c r="D45"/>
  <c r="F45"/>
  <c r="E45"/>
  <c r="I45"/>
  <c r="J23" i="26" l="1"/>
  <c r="G23"/>
  <c r="I23"/>
  <c r="A23"/>
  <c r="F23" s="1"/>
  <c r="H23"/>
  <c r="C47" i="21"/>
  <c r="F21" i="22"/>
  <c r="J21"/>
  <c r="A48" i="21" s="1"/>
  <c r="I21" i="22"/>
  <c r="H48" i="21" s="1"/>
  <c r="C48" s="1"/>
  <c r="K21" i="22"/>
  <c r="A21"/>
  <c r="B22"/>
  <c r="D23"/>
  <c r="H20"/>
  <c r="G20"/>
  <c r="B47" i="21"/>
  <c r="D25" i="26"/>
  <c r="B24"/>
  <c r="F22" i="22" l="1"/>
  <c r="J22"/>
  <c r="A49" i="21" s="1"/>
  <c r="K22" i="22"/>
  <c r="I22"/>
  <c r="H49" i="21" s="1"/>
  <c r="A22" i="22"/>
  <c r="B25" i="26"/>
  <c r="D26"/>
  <c r="B23" i="22"/>
  <c r="D24"/>
  <c r="D48" i="21"/>
  <c r="G48"/>
  <c r="F48"/>
  <c r="E48"/>
  <c r="I48"/>
  <c r="G24" i="26"/>
  <c r="A24"/>
  <c r="F24" s="1"/>
  <c r="H24"/>
  <c r="J24"/>
  <c r="I24"/>
  <c r="D47" i="21"/>
  <c r="G47"/>
  <c r="I47"/>
  <c r="F47"/>
  <c r="E47"/>
  <c r="H21" i="22"/>
  <c r="G21"/>
  <c r="B48" i="21"/>
  <c r="C49" l="1"/>
  <c r="D49" s="1"/>
  <c r="B24" i="22"/>
  <c r="D25"/>
  <c r="H22"/>
  <c r="B49" i="21"/>
  <c r="G22" i="22"/>
  <c r="I23"/>
  <c r="H50" i="21" s="1"/>
  <c r="J23" i="22"/>
  <c r="A50" i="21" s="1"/>
  <c r="F23" i="22"/>
  <c r="A23"/>
  <c r="K23"/>
  <c r="J25" i="26"/>
  <c r="G25"/>
  <c r="H25"/>
  <c r="I25"/>
  <c r="A25"/>
  <c r="F25" s="1"/>
  <c r="D27"/>
  <c r="B26"/>
  <c r="G49" i="21"/>
  <c r="F49"/>
  <c r="E49" l="1"/>
  <c r="I49"/>
  <c r="C50"/>
  <c r="I24" i="22"/>
  <c r="H51" i="21" s="1"/>
  <c r="J24" i="22"/>
  <c r="A51" i="21" s="1"/>
  <c r="A24" i="22"/>
  <c r="F24"/>
  <c r="K24"/>
  <c r="J26" i="26"/>
  <c r="A26"/>
  <c r="F26" s="1"/>
  <c r="G26"/>
  <c r="I26"/>
  <c r="H26"/>
  <c r="H23" i="22"/>
  <c r="G23"/>
  <c r="B50" i="21"/>
  <c r="D50"/>
  <c r="G50"/>
  <c r="I50"/>
  <c r="E50"/>
  <c r="F50"/>
  <c r="B25" i="22"/>
  <c r="D26"/>
  <c r="D28" i="26"/>
  <c r="B27"/>
  <c r="B28" l="1"/>
  <c r="D29"/>
  <c r="C51" i="21"/>
  <c r="F25" i="22"/>
  <c r="J25"/>
  <c r="A52" i="21" s="1"/>
  <c r="I25" i="22"/>
  <c r="H52" i="21" s="1"/>
  <c r="K25" i="22"/>
  <c r="A25"/>
  <c r="I27" i="26"/>
  <c r="A27"/>
  <c r="F27" s="1"/>
  <c r="J27"/>
  <c r="H27"/>
  <c r="G27"/>
  <c r="H24" i="22"/>
  <c r="B51" i="21"/>
  <c r="G24" i="22"/>
  <c r="B26"/>
  <c r="D27"/>
  <c r="C52" i="21" l="1"/>
  <c r="B52"/>
  <c r="G25" i="22"/>
  <c r="H25"/>
  <c r="F26"/>
  <c r="J26"/>
  <c r="A53" i="21" s="1"/>
  <c r="I26" i="22"/>
  <c r="H53" i="21" s="1"/>
  <c r="C53" s="1"/>
  <c r="K26" i="22"/>
  <c r="A26"/>
  <c r="G28" i="26"/>
  <c r="A28"/>
  <c r="F28" s="1"/>
  <c r="J28"/>
  <c r="H28"/>
  <c r="I28"/>
  <c r="B27" i="22"/>
  <c r="D28"/>
  <c r="D52" i="21"/>
  <c r="G52"/>
  <c r="I52"/>
  <c r="E52"/>
  <c r="F52"/>
  <c r="B29" i="26"/>
  <c r="D30"/>
  <c r="D51" i="21"/>
  <c r="G51"/>
  <c r="F51"/>
  <c r="E51"/>
  <c r="I51"/>
  <c r="B30" i="26" l="1"/>
  <c r="D31"/>
  <c r="I27" i="22"/>
  <c r="H54" i="21" s="1"/>
  <c r="J27" i="22"/>
  <c r="A54" i="21" s="1"/>
  <c r="F27" i="22"/>
  <c r="A27"/>
  <c r="K27"/>
  <c r="D53" i="21"/>
  <c r="G53"/>
  <c r="F53"/>
  <c r="E53"/>
  <c r="I53"/>
  <c r="B28" i="22"/>
  <c r="D29"/>
  <c r="G26"/>
  <c r="B53" i="21"/>
  <c r="H26" i="22"/>
  <c r="H29" i="26"/>
  <c r="J29"/>
  <c r="G29"/>
  <c r="A29"/>
  <c r="F29" s="1"/>
  <c r="I29"/>
  <c r="C54" i="21" l="1"/>
  <c r="I28" i="22"/>
  <c r="H55" i="21" s="1"/>
  <c r="J28" i="22"/>
  <c r="A55" i="21" s="1"/>
  <c r="A28" i="22"/>
  <c r="K28"/>
  <c r="F28"/>
  <c r="H30" i="26"/>
  <c r="J30"/>
  <c r="I30"/>
  <c r="A30"/>
  <c r="F30" s="1"/>
  <c r="G30"/>
  <c r="B29" i="22"/>
  <c r="D30"/>
  <c r="H27"/>
  <c r="G27"/>
  <c r="B54" i="21"/>
  <c r="B31" i="26"/>
  <c r="D32"/>
  <c r="D54" i="21"/>
  <c r="G54"/>
  <c r="F54"/>
  <c r="I54"/>
  <c r="E54"/>
  <c r="C55" l="1"/>
  <c r="F29" i="22"/>
  <c r="J29"/>
  <c r="A56" i="21" s="1"/>
  <c r="I29" i="22"/>
  <c r="H56" i="21" s="1"/>
  <c r="K29" i="22"/>
  <c r="A29"/>
  <c r="B55" i="21"/>
  <c r="H28" i="22"/>
  <c r="G28"/>
  <c r="B32" i="26"/>
  <c r="D33"/>
  <c r="I31"/>
  <c r="A31"/>
  <c r="F31" s="1"/>
  <c r="G31"/>
  <c r="H31"/>
  <c r="J31"/>
  <c r="B30" i="22"/>
  <c r="D31"/>
  <c r="C56" i="21" l="1"/>
  <c r="D55"/>
  <c r="G55"/>
  <c r="F55"/>
  <c r="I55"/>
  <c r="E55"/>
  <c r="F30" i="22"/>
  <c r="J30"/>
  <c r="A57" i="21" s="1"/>
  <c r="I30" i="22"/>
  <c r="H57" i="21" s="1"/>
  <c r="A30" i="22"/>
  <c r="K30"/>
  <c r="J32" i="26"/>
  <c r="A32"/>
  <c r="F32" s="1"/>
  <c r="I32"/>
  <c r="G32"/>
  <c r="H32"/>
  <c r="B31" i="22"/>
  <c r="D32"/>
  <c r="G29"/>
  <c r="H29"/>
  <c r="B56" i="21"/>
  <c r="D34" i="26"/>
  <c r="B33"/>
  <c r="D56" i="21"/>
  <c r="G56"/>
  <c r="E56"/>
  <c r="I56"/>
  <c r="F56"/>
  <c r="I33" i="26" l="1"/>
  <c r="A33"/>
  <c r="F33" s="1"/>
  <c r="J33"/>
  <c r="H33"/>
  <c r="G33"/>
  <c r="I31" i="22"/>
  <c r="H58" i="21" s="1"/>
  <c r="C58" s="1"/>
  <c r="J31" i="22"/>
  <c r="A58" i="21" s="1"/>
  <c r="F31" i="22"/>
  <c r="A31"/>
  <c r="K31"/>
  <c r="D35" i="26"/>
  <c r="B34"/>
  <c r="B32" i="22"/>
  <c r="D33"/>
  <c r="G30"/>
  <c r="H30"/>
  <c r="B57" i="21"/>
  <c r="C57"/>
  <c r="H34" i="26" l="1"/>
  <c r="A34"/>
  <c r="F34" s="1"/>
  <c r="I34"/>
  <c r="J34"/>
  <c r="G34"/>
  <c r="I32" i="22"/>
  <c r="H59" i="21" s="1"/>
  <c r="J32" i="22"/>
  <c r="A59" i="21" s="1"/>
  <c r="F32" i="22"/>
  <c r="K32"/>
  <c r="A32"/>
  <c r="B58" i="21"/>
  <c r="G31" i="22"/>
  <c r="H31"/>
  <c r="D36" i="26"/>
  <c r="B35"/>
  <c r="F57" i="21"/>
  <c r="D57"/>
  <c r="G57"/>
  <c r="E57"/>
  <c r="I57"/>
  <c r="B33" i="22"/>
  <c r="D34"/>
  <c r="D58" i="21"/>
  <c r="G58"/>
  <c r="F58"/>
  <c r="I58"/>
  <c r="E58"/>
  <c r="F33" i="22" l="1"/>
  <c r="J33"/>
  <c r="A60" i="21" s="1"/>
  <c r="I33" i="22"/>
  <c r="H60" i="21" s="1"/>
  <c r="C60" s="1"/>
  <c r="K33" i="22"/>
  <c r="A33"/>
  <c r="B34"/>
  <c r="D35"/>
  <c r="D37" i="26"/>
  <c r="B36"/>
  <c r="H32" i="22"/>
  <c r="B59" i="21"/>
  <c r="G32" i="22"/>
  <c r="H35" i="26"/>
  <c r="J35"/>
  <c r="G35"/>
  <c r="I35"/>
  <c r="A35"/>
  <c r="F35" s="1"/>
  <c r="C59" i="21"/>
  <c r="H36" i="26" l="1"/>
  <c r="A36"/>
  <c r="F36" s="1"/>
  <c r="G36"/>
  <c r="J36"/>
  <c r="I36"/>
  <c r="G33" i="22"/>
  <c r="B60" i="21"/>
  <c r="H33" i="22"/>
  <c r="D59" i="21"/>
  <c r="G59"/>
  <c r="I59"/>
  <c r="E59"/>
  <c r="F59"/>
  <c r="F34" i="22"/>
  <c r="J34"/>
  <c r="A61" i="21" s="1"/>
  <c r="A34" i="22"/>
  <c r="I34"/>
  <c r="H61" i="21" s="1"/>
  <c r="K34" i="22"/>
  <c r="B35"/>
  <c r="D36"/>
  <c r="D60" i="21"/>
  <c r="G60"/>
  <c r="I60"/>
  <c r="F60"/>
  <c r="E60"/>
  <c r="B37" i="26"/>
  <c r="D38"/>
  <c r="C61" i="21" l="1"/>
  <c r="B36" i="22"/>
  <c r="D37"/>
  <c r="G34"/>
  <c r="B61" i="21"/>
  <c r="H34" i="22"/>
  <c r="J37" i="26"/>
  <c r="G37"/>
  <c r="I37"/>
  <c r="H37"/>
  <c r="A37"/>
  <c r="F37" s="1"/>
  <c r="D39"/>
  <c r="B38"/>
  <c r="I35" i="22"/>
  <c r="H62" i="21" s="1"/>
  <c r="J35" i="22"/>
  <c r="A62" i="21" s="1"/>
  <c r="F35" i="22"/>
  <c r="A35"/>
  <c r="K35"/>
  <c r="I36" l="1"/>
  <c r="H63" i="21" s="1"/>
  <c r="C63" s="1"/>
  <c r="J36" i="22"/>
  <c r="A63" i="21" s="1"/>
  <c r="F36" i="22"/>
  <c r="A36"/>
  <c r="K36"/>
  <c r="B39" i="26"/>
  <c r="D40"/>
  <c r="B62" i="21"/>
  <c r="H35" i="22"/>
  <c r="G35"/>
  <c r="G38" i="26"/>
  <c r="A38"/>
  <c r="F38" s="1"/>
  <c r="J38"/>
  <c r="I38"/>
  <c r="H38"/>
  <c r="E61" i="21"/>
  <c r="F61"/>
  <c r="D61"/>
  <c r="I61"/>
  <c r="G61"/>
  <c r="B37" i="22"/>
  <c r="D38"/>
  <c r="C62" i="21"/>
  <c r="D63" l="1"/>
  <c r="G63"/>
  <c r="I63"/>
  <c r="F63"/>
  <c r="E63"/>
  <c r="I39" i="26"/>
  <c r="H39"/>
  <c r="G39"/>
  <c r="J39"/>
  <c r="A39"/>
  <c r="F39" s="1"/>
  <c r="F37" i="22"/>
  <c r="J37"/>
  <c r="A64" i="21" s="1"/>
  <c r="I37" i="22"/>
  <c r="H64" i="21" s="1"/>
  <c r="C64" s="1"/>
  <c r="K37" i="22"/>
  <c r="A37"/>
  <c r="B38"/>
  <c r="D39"/>
  <c r="D62" i="21"/>
  <c r="G62"/>
  <c r="I62"/>
  <c r="E62"/>
  <c r="F62"/>
  <c r="B40" i="26"/>
  <c r="D41"/>
  <c r="G36" i="22"/>
  <c r="B63" i="21"/>
  <c r="H36" i="22"/>
  <c r="B39" l="1"/>
  <c r="D40"/>
  <c r="D64" i="21"/>
  <c r="G64"/>
  <c r="E64"/>
  <c r="F64"/>
  <c r="I64"/>
  <c r="G40" i="26"/>
  <c r="I40"/>
  <c r="H40"/>
  <c r="J40"/>
  <c r="A40"/>
  <c r="F40" s="1"/>
  <c r="B64" i="21"/>
  <c r="G37" i="22"/>
  <c r="H37"/>
  <c r="B41" i="26"/>
  <c r="D42"/>
  <c r="F38" i="22"/>
  <c r="J38"/>
  <c r="A65" i="21" s="1"/>
  <c r="A38" i="22"/>
  <c r="I38"/>
  <c r="H65" i="21" s="1"/>
  <c r="K38" i="22"/>
  <c r="B42" i="26" l="1"/>
  <c r="D43"/>
  <c r="I39" i="22"/>
  <c r="H66" i="21" s="1"/>
  <c r="J39" i="22"/>
  <c r="A66" i="21" s="1"/>
  <c r="F39" i="22"/>
  <c r="A39"/>
  <c r="K39"/>
  <c r="C65" i="21"/>
  <c r="B40" i="22"/>
  <c r="D41"/>
  <c r="H38"/>
  <c r="B65" i="21"/>
  <c r="G38" i="22"/>
  <c r="H41" i="26"/>
  <c r="A41"/>
  <c r="F41" s="1"/>
  <c r="J41"/>
  <c r="I41"/>
  <c r="G41"/>
  <c r="C66" i="21" l="1"/>
  <c r="F66" s="1"/>
  <c r="I40" i="22"/>
  <c r="H67" i="21" s="1"/>
  <c r="C67" s="1"/>
  <c r="J40" i="22"/>
  <c r="A67" i="21" s="1"/>
  <c r="F40" i="22"/>
  <c r="A40"/>
  <c r="K40"/>
  <c r="I42" i="26"/>
  <c r="J42"/>
  <c r="A42"/>
  <c r="F42" s="1"/>
  <c r="H42"/>
  <c r="G42"/>
  <c r="B41" i="22"/>
  <c r="D42"/>
  <c r="B66" i="21"/>
  <c r="G39" i="22"/>
  <c r="H39"/>
  <c r="D44" i="26"/>
  <c r="B43"/>
  <c r="D66" i="21"/>
  <c r="G66"/>
  <c r="E66"/>
  <c r="I66"/>
  <c r="D65"/>
  <c r="G65"/>
  <c r="E65"/>
  <c r="I65"/>
  <c r="F65"/>
  <c r="A43" i="26" l="1"/>
  <c r="F43" s="1"/>
  <c r="H43"/>
  <c r="G43"/>
  <c r="J43"/>
  <c r="I43"/>
  <c r="D67" i="21"/>
  <c r="G67"/>
  <c r="E67"/>
  <c r="I67"/>
  <c r="F67"/>
  <c r="F41" i="22"/>
  <c r="J41"/>
  <c r="A68" i="21" s="1"/>
  <c r="I41" i="22"/>
  <c r="H68" i="21" s="1"/>
  <c r="C68" s="1"/>
  <c r="K41" i="22"/>
  <c r="A41"/>
  <c r="D45" i="26"/>
  <c r="B44"/>
  <c r="B42" i="22"/>
  <c r="D43"/>
  <c r="H40"/>
  <c r="B67" i="21"/>
  <c r="G40" i="22"/>
  <c r="F42" l="1"/>
  <c r="J42"/>
  <c r="A69" i="21" s="1"/>
  <c r="I42" i="22"/>
  <c r="H69" i="21" s="1"/>
  <c r="A42" i="22"/>
  <c r="K42"/>
  <c r="I44" i="26"/>
  <c r="A44"/>
  <c r="F44" s="1"/>
  <c r="J44"/>
  <c r="G44"/>
  <c r="H44"/>
  <c r="D68" i="21"/>
  <c r="G68"/>
  <c r="E68"/>
  <c r="F68"/>
  <c r="I68"/>
  <c r="B43" i="22"/>
  <c r="D44"/>
  <c r="B68" i="21"/>
  <c r="H41" i="22"/>
  <c r="G41"/>
  <c r="D46" i="26"/>
  <c r="B45"/>
  <c r="C69" i="21" l="1"/>
  <c r="G69" s="1"/>
  <c r="B46" i="26"/>
  <c r="D47"/>
  <c r="B44" i="22"/>
  <c r="D45"/>
  <c r="G45" i="26"/>
  <c r="H45"/>
  <c r="J45"/>
  <c r="A45"/>
  <c r="F45" s="1"/>
  <c r="I45"/>
  <c r="I43" i="22"/>
  <c r="H70" i="21" s="1"/>
  <c r="J43" i="22"/>
  <c r="A70" i="21" s="1"/>
  <c r="F43" i="22"/>
  <c r="K43"/>
  <c r="A43"/>
  <c r="H42"/>
  <c r="B69" i="21"/>
  <c r="G42" i="22"/>
  <c r="E69" i="21" l="1"/>
  <c r="F69"/>
  <c r="I69"/>
  <c r="D69"/>
  <c r="I46" i="26"/>
  <c r="G46"/>
  <c r="J46"/>
  <c r="A46"/>
  <c r="F46" s="1"/>
  <c r="H46"/>
  <c r="B47"/>
  <c r="D48"/>
  <c r="B70" i="21"/>
  <c r="H43" i="22"/>
  <c r="G43"/>
  <c r="I44"/>
  <c r="H71" i="21" s="1"/>
  <c r="J44" i="22"/>
  <c r="A71" i="21" s="1"/>
  <c r="F44" i="22"/>
  <c r="A44"/>
  <c r="K44"/>
  <c r="C70" i="21"/>
  <c r="B45" i="22"/>
  <c r="D46"/>
  <c r="A47" i="26" l="1"/>
  <c r="F47" s="1"/>
  <c r="I47"/>
  <c r="G47"/>
  <c r="H47"/>
  <c r="J47"/>
  <c r="D70" i="21"/>
  <c r="G70"/>
  <c r="F70"/>
  <c r="E70"/>
  <c r="I70"/>
  <c r="F45" i="22"/>
  <c r="J45"/>
  <c r="A72" i="21" s="1"/>
  <c r="I45" i="22"/>
  <c r="H72" i="21" s="1"/>
  <c r="C72" s="1"/>
  <c r="A45" i="22"/>
  <c r="K45"/>
  <c r="B46"/>
  <c r="D47"/>
  <c r="H44"/>
  <c r="B71" i="21"/>
  <c r="G44" i="22"/>
  <c r="B48" i="26"/>
  <c r="D49"/>
  <c r="C71" i="21"/>
  <c r="B72" l="1"/>
  <c r="G45" i="22"/>
  <c r="H45"/>
  <c r="I48" i="26"/>
  <c r="J48"/>
  <c r="G48"/>
  <c r="H48"/>
  <c r="A48"/>
  <c r="F48" s="1"/>
  <c r="B47" i="22"/>
  <c r="D48"/>
  <c r="D72" i="21"/>
  <c r="G72"/>
  <c r="I72"/>
  <c r="E72"/>
  <c r="F72"/>
  <c r="B49" i="26"/>
  <c r="D50"/>
  <c r="D71" i="21"/>
  <c r="G71"/>
  <c r="E71"/>
  <c r="I71"/>
  <c r="F71"/>
  <c r="F46" i="22"/>
  <c r="J46"/>
  <c r="A73" i="21" s="1"/>
  <c r="I46" i="22"/>
  <c r="H73" i="21" s="1"/>
  <c r="A46" i="22"/>
  <c r="K46"/>
  <c r="H46" l="1"/>
  <c r="G46"/>
  <c r="B73" i="21"/>
  <c r="B48" i="22"/>
  <c r="D49"/>
  <c r="H49" i="26"/>
  <c r="A49"/>
  <c r="F49" s="1"/>
  <c r="I49"/>
  <c r="J49"/>
  <c r="G49"/>
  <c r="D51"/>
  <c r="B50"/>
  <c r="I47" i="22"/>
  <c r="H74" i="21" s="1"/>
  <c r="C74" s="1"/>
  <c r="J47" i="22"/>
  <c r="A74" i="21" s="1"/>
  <c r="F47" i="22"/>
  <c r="A47"/>
  <c r="K47"/>
  <c r="C73" i="21"/>
  <c r="D74" l="1"/>
  <c r="G74"/>
  <c r="I74"/>
  <c r="E74"/>
  <c r="F74"/>
  <c r="B49" i="22"/>
  <c r="D50"/>
  <c r="D73" i="21"/>
  <c r="G73"/>
  <c r="E73"/>
  <c r="F73"/>
  <c r="I73"/>
  <c r="B51" i="26"/>
  <c r="D52"/>
  <c r="B74" i="21"/>
  <c r="G47" i="22"/>
  <c r="H47"/>
  <c r="G50" i="26"/>
  <c r="I50"/>
  <c r="A50"/>
  <c r="F50" s="1"/>
  <c r="J50"/>
  <c r="H50"/>
  <c r="I48" i="22"/>
  <c r="H75" i="21" s="1"/>
  <c r="J48" i="22"/>
  <c r="A75" i="21" s="1"/>
  <c r="F48" i="22"/>
  <c r="A48"/>
  <c r="K48"/>
  <c r="J51" i="26" l="1"/>
  <c r="H51"/>
  <c r="A51"/>
  <c r="F51" s="1"/>
  <c r="I51"/>
  <c r="G51"/>
  <c r="G48" i="22"/>
  <c r="H48"/>
  <c r="B75" i="21"/>
  <c r="D53" i="26"/>
  <c r="B52"/>
  <c r="F49" i="22"/>
  <c r="J49"/>
  <c r="A76" i="21" s="1"/>
  <c r="I49" i="22"/>
  <c r="H76" i="21" s="1"/>
  <c r="K49" i="22"/>
  <c r="A49"/>
  <c r="B50"/>
  <c r="D51"/>
  <c r="C75" i="21"/>
  <c r="B51" i="22" l="1"/>
  <c r="D52"/>
  <c r="D54" i="26"/>
  <c r="B53"/>
  <c r="C76" i="21"/>
  <c r="D75"/>
  <c r="G75"/>
  <c r="I75"/>
  <c r="F75"/>
  <c r="E75"/>
  <c r="J52" i="26"/>
  <c r="H52"/>
  <c r="A52"/>
  <c r="F52" s="1"/>
  <c r="I52"/>
  <c r="G52"/>
  <c r="G49" i="22"/>
  <c r="B76" i="21"/>
  <c r="H49" i="22"/>
  <c r="F50"/>
  <c r="J50"/>
  <c r="A77" i="21" s="1"/>
  <c r="I50" i="22"/>
  <c r="H77" i="21" s="1"/>
  <c r="C77" s="1"/>
  <c r="A50" i="22"/>
  <c r="K50"/>
  <c r="D76" i="21" l="1"/>
  <c r="G76"/>
  <c r="I76"/>
  <c r="F76"/>
  <c r="E76"/>
  <c r="I51" i="22"/>
  <c r="H78" i="21" s="1"/>
  <c r="J51" i="22"/>
  <c r="A78" i="21" s="1"/>
  <c r="F51" i="22"/>
  <c r="K51"/>
  <c r="A51"/>
  <c r="B52"/>
  <c r="D53"/>
  <c r="G77" i="21"/>
  <c r="F77"/>
  <c r="D77"/>
  <c r="I77"/>
  <c r="E77"/>
  <c r="G50" i="22"/>
  <c r="H50"/>
  <c r="B77" i="21"/>
  <c r="B54" i="26"/>
  <c r="D55"/>
  <c r="G53"/>
  <c r="I53"/>
  <c r="J53"/>
  <c r="A53"/>
  <c r="F53" s="1"/>
  <c r="H53"/>
  <c r="G51" i="22" l="1"/>
  <c r="H51"/>
  <c r="B78" i="21"/>
  <c r="I54" i="26"/>
  <c r="A54"/>
  <c r="F54" s="1"/>
  <c r="G54"/>
  <c r="J54"/>
  <c r="H54"/>
  <c r="D56"/>
  <c r="B55"/>
  <c r="C78" i="21"/>
  <c r="G18"/>
  <c r="G21"/>
  <c r="C25"/>
  <c r="G20"/>
  <c r="C23"/>
  <c r="C21"/>
  <c r="G22"/>
  <c r="G23"/>
  <c r="G24"/>
  <c r="C24"/>
  <c r="C22"/>
  <c r="C26"/>
  <c r="C19"/>
  <c r="C20"/>
  <c r="C18"/>
  <c r="G26"/>
  <c r="G25"/>
  <c r="K52" i="22"/>
  <c r="J52"/>
  <c r="F52"/>
  <c r="I52"/>
  <c r="H79" i="21" s="1"/>
  <c r="A52" i="22"/>
  <c r="G10" i="21"/>
  <c r="D10"/>
  <c r="D10" i="27" s="1"/>
  <c r="D14" i="21"/>
  <c r="D14" i="27" s="1"/>
  <c r="E14" s="1"/>
  <c r="C10" i="21"/>
  <c r="C14"/>
  <c r="D12"/>
  <c r="D12" i="27" s="1"/>
  <c r="E12" s="1"/>
  <c r="D13" i="21"/>
  <c r="D13" i="27" s="1"/>
  <c r="E13" s="1"/>
  <c r="C12" i="21"/>
  <c r="G14"/>
  <c r="D11"/>
  <c r="D11" i="27" s="1"/>
  <c r="E11" s="1"/>
  <c r="C13" i="21"/>
  <c r="C11"/>
  <c r="G13"/>
  <c r="G12"/>
  <c r="B53" i="22"/>
  <c r="D54"/>
  <c r="I55" i="26" l="1"/>
  <c r="H55"/>
  <c r="J55"/>
  <c r="A55"/>
  <c r="F55" s="1"/>
  <c r="G55"/>
  <c r="E10" i="27"/>
  <c r="E15" s="1"/>
  <c r="D15"/>
  <c r="D78" i="21"/>
  <c r="G78"/>
  <c r="F78"/>
  <c r="E78"/>
  <c r="I78"/>
  <c r="B54" i="22"/>
  <c r="D55"/>
  <c r="H52"/>
  <c r="G52"/>
  <c r="D57" i="26"/>
  <c r="B56"/>
  <c r="I53" i="22"/>
  <c r="F53"/>
  <c r="A53"/>
  <c r="J53"/>
  <c r="K53"/>
  <c r="C15" i="21"/>
  <c r="G53" i="22" l="1"/>
  <c r="H53"/>
  <c r="B57" i="26"/>
  <c r="D58"/>
  <c r="F54" i="22"/>
  <c r="K54"/>
  <c r="A54"/>
  <c r="J54"/>
  <c r="I54"/>
  <c r="I56" i="26"/>
  <c r="G56"/>
  <c r="H56"/>
  <c r="J56"/>
  <c r="A56"/>
  <c r="F56" s="1"/>
  <c r="B55" i="22"/>
  <c r="D56"/>
  <c r="H54" l="1"/>
  <c r="G54"/>
  <c r="H57" i="26"/>
  <c r="A57"/>
  <c r="F57" s="1"/>
  <c r="I57"/>
  <c r="J57"/>
  <c r="G57"/>
  <c r="I55" i="22"/>
  <c r="J55"/>
  <c r="K55"/>
  <c r="F55"/>
  <c r="A55"/>
  <c r="B56"/>
  <c r="D57"/>
  <c r="D59" i="26"/>
  <c r="B58"/>
  <c r="D58" i="22" l="1"/>
  <c r="B57"/>
  <c r="D60" i="26"/>
  <c r="B59"/>
  <c r="J56" i="22"/>
  <c r="F56"/>
  <c r="A56"/>
  <c r="I56"/>
  <c r="K56"/>
  <c r="J58" i="26"/>
  <c r="G58"/>
  <c r="I58"/>
  <c r="H58"/>
  <c r="A58"/>
  <c r="F58" s="1"/>
  <c r="H55" i="22"/>
  <c r="G55"/>
  <c r="D59" l="1"/>
  <c r="B58"/>
  <c r="I57"/>
  <c r="A57"/>
  <c r="K57"/>
  <c r="F57"/>
  <c r="J57"/>
  <c r="H56"/>
  <c r="G56"/>
  <c r="B60" i="26"/>
  <c r="D61"/>
  <c r="I59"/>
  <c r="A59"/>
  <c r="F59" s="1"/>
  <c r="J59"/>
  <c r="H59"/>
  <c r="G59"/>
  <c r="D60" i="22" l="1"/>
  <c r="B59"/>
  <c r="A60" i="26"/>
  <c r="F60" s="1"/>
  <c r="J60"/>
  <c r="I60"/>
  <c r="G60"/>
  <c r="H60"/>
  <c r="K58" i="22"/>
  <c r="F58"/>
  <c r="I58"/>
  <c r="J58"/>
  <c r="A58"/>
  <c r="D62" i="26"/>
  <c r="B61"/>
  <c r="H57" i="22"/>
  <c r="G57"/>
  <c r="H58" l="1"/>
  <c r="G58"/>
  <c r="B62" i="26"/>
  <c r="D63"/>
  <c r="B60" i="22"/>
  <c r="D61"/>
  <c r="H61" i="26"/>
  <c r="G61"/>
  <c r="J61"/>
  <c r="A61"/>
  <c r="F61" s="1"/>
  <c r="I61"/>
  <c r="F59" i="22"/>
  <c r="J59"/>
  <c r="A59"/>
  <c r="K59"/>
  <c r="I59"/>
  <c r="D62" l="1"/>
  <c r="B61"/>
  <c r="A62" i="26"/>
  <c r="F62" s="1"/>
  <c r="J62"/>
  <c r="G62"/>
  <c r="I62"/>
  <c r="H62"/>
  <c r="A60" i="22"/>
  <c r="K60"/>
  <c r="F60"/>
  <c r="J60"/>
  <c r="I60"/>
  <c r="H59"/>
  <c r="G59"/>
  <c r="D64" i="26"/>
  <c r="B63"/>
  <c r="D63" i="22" l="1"/>
  <c r="B62"/>
  <c r="F61"/>
  <c r="J61"/>
  <c r="K61"/>
  <c r="A61"/>
  <c r="I61"/>
  <c r="D65" i="26"/>
  <c r="B64"/>
  <c r="H63"/>
  <c r="A63"/>
  <c r="F63" s="1"/>
  <c r="G63"/>
  <c r="J63"/>
  <c r="I63"/>
  <c r="G60" i="22"/>
  <c r="H60"/>
  <c r="I64" i="26" l="1"/>
  <c r="G64"/>
  <c r="H64"/>
  <c r="J64"/>
  <c r="A64"/>
  <c r="F64" s="1"/>
  <c r="B63" i="22"/>
  <c r="D64"/>
  <c r="G61"/>
  <c r="H61"/>
  <c r="J62"/>
  <c r="A62"/>
  <c r="K62"/>
  <c r="F62"/>
  <c r="I62"/>
  <c r="D66" i="26"/>
  <c r="B65"/>
  <c r="H65" l="1"/>
  <c r="G65"/>
  <c r="I65"/>
  <c r="A65"/>
  <c r="F65" s="1"/>
  <c r="J65"/>
  <c r="A63" i="22"/>
  <c r="I63"/>
  <c r="F63"/>
  <c r="J63"/>
  <c r="K63"/>
  <c r="D67" i="26"/>
  <c r="B66"/>
  <c r="G62" i="22"/>
  <c r="H62"/>
  <c r="D65"/>
  <c r="B64"/>
  <c r="J64" l="1"/>
  <c r="I64"/>
  <c r="K64"/>
  <c r="F64"/>
  <c r="A64"/>
  <c r="H66" i="26"/>
  <c r="G66"/>
  <c r="I66"/>
  <c r="A66"/>
  <c r="F66" s="1"/>
  <c r="J66"/>
  <c r="G63" i="22"/>
  <c r="H63"/>
  <c r="D66"/>
  <c r="B65"/>
  <c r="D68" i="26"/>
  <c r="B67"/>
  <c r="H64" i="22" l="1"/>
  <c r="G64"/>
  <c r="B68" i="26"/>
  <c r="D69"/>
  <c r="G67"/>
  <c r="A67"/>
  <c r="F67" s="1"/>
  <c r="H67"/>
  <c r="J67"/>
  <c r="I67"/>
  <c r="B66" i="22"/>
  <c r="D67"/>
  <c r="F65"/>
  <c r="J65"/>
  <c r="I65"/>
  <c r="K65"/>
  <c r="A65"/>
  <c r="D68" l="1"/>
  <c r="B67"/>
  <c r="H68" i="26"/>
  <c r="A68"/>
  <c r="F68" s="1"/>
  <c r="I68"/>
  <c r="J68"/>
  <c r="G68"/>
  <c r="A66" i="22"/>
  <c r="K66"/>
  <c r="J66"/>
  <c r="F66"/>
  <c r="I66"/>
  <c r="H65"/>
  <c r="G65"/>
  <c r="B69" i="26"/>
  <c r="D70"/>
  <c r="B68" i="22" l="1"/>
  <c r="D69"/>
  <c r="B70" i="26"/>
  <c r="D71"/>
  <c r="H66" i="22"/>
  <c r="G66"/>
  <c r="A67"/>
  <c r="I67"/>
  <c r="K67"/>
  <c r="J67"/>
  <c r="F67"/>
  <c r="J69" i="26"/>
  <c r="H69"/>
  <c r="I69"/>
  <c r="A69"/>
  <c r="F69" s="1"/>
  <c r="G69"/>
  <c r="F68" i="22" l="1"/>
  <c r="K68"/>
  <c r="I68"/>
  <c r="A68"/>
  <c r="J68"/>
  <c r="D70"/>
  <c r="B69"/>
  <c r="G67"/>
  <c r="H67"/>
  <c r="A70" i="26"/>
  <c r="F70" s="1"/>
  <c r="G70"/>
  <c r="J70"/>
  <c r="H70"/>
  <c r="I70"/>
  <c r="B71"/>
  <c r="D72"/>
  <c r="D73" l="1"/>
  <c r="B72"/>
  <c r="D71" i="22"/>
  <c r="B70"/>
  <c r="A71" i="26"/>
  <c r="F71" s="1"/>
  <c r="G71"/>
  <c r="J71"/>
  <c r="H71"/>
  <c r="I71"/>
  <c r="I69" i="22"/>
  <c r="J69"/>
  <c r="K69"/>
  <c r="A69"/>
  <c r="F69"/>
  <c r="H68"/>
  <c r="G68"/>
  <c r="B73" i="26" l="1"/>
  <c r="D74"/>
  <c r="H69" i="22"/>
  <c r="G69"/>
  <c r="A72" i="26"/>
  <c r="F72" s="1"/>
  <c r="J72"/>
  <c r="G72"/>
  <c r="H72"/>
  <c r="I72"/>
  <c r="B71" i="22"/>
  <c r="D72"/>
  <c r="A70"/>
  <c r="I70"/>
  <c r="J70"/>
  <c r="F70"/>
  <c r="K70"/>
  <c r="I73" i="26" l="1"/>
  <c r="G73"/>
  <c r="J73"/>
  <c r="A73"/>
  <c r="F73" s="1"/>
  <c r="H73"/>
  <c r="B72" i="22"/>
  <c r="D73"/>
  <c r="H70"/>
  <c r="G70"/>
  <c r="K71"/>
  <c r="I71"/>
  <c r="J71"/>
  <c r="F71"/>
  <c r="A71"/>
  <c r="D75" i="26"/>
  <c r="B74"/>
  <c r="J74" l="1"/>
  <c r="H74"/>
  <c r="A74"/>
  <c r="F74" s="1"/>
  <c r="I74"/>
  <c r="G74"/>
  <c r="H71" i="22"/>
  <c r="G71"/>
  <c r="I72"/>
  <c r="A72"/>
  <c r="K72"/>
  <c r="J72"/>
  <c r="F72"/>
  <c r="B75" i="26"/>
  <c r="D76"/>
  <c r="D74" i="22"/>
  <c r="B73"/>
  <c r="K73" l="1"/>
  <c r="A73"/>
  <c r="F73"/>
  <c r="I73"/>
  <c r="J73"/>
  <c r="A75" i="26"/>
  <c r="F75" s="1"/>
  <c r="G75"/>
  <c r="H75"/>
  <c r="I75"/>
  <c r="J75"/>
  <c r="G72" i="22"/>
  <c r="H72"/>
  <c r="B76" i="26"/>
  <c r="D77"/>
  <c r="D75" i="22"/>
  <c r="B74"/>
  <c r="A76" i="26" l="1"/>
  <c r="F76" s="1"/>
  <c r="H76"/>
  <c r="J76"/>
  <c r="I76"/>
  <c r="G76"/>
  <c r="G73" i="22"/>
  <c r="H73"/>
  <c r="B77" i="26"/>
  <c r="D78"/>
  <c r="B75" i="22"/>
  <c r="D76"/>
  <c r="J74"/>
  <c r="K74"/>
  <c r="A74"/>
  <c r="I74"/>
  <c r="F74"/>
  <c r="D79" i="26" l="1"/>
  <c r="B78"/>
  <c r="H74" i="22"/>
  <c r="G74"/>
  <c r="I75"/>
  <c r="J75"/>
  <c r="F75"/>
  <c r="A75"/>
  <c r="K75"/>
  <c r="D77"/>
  <c r="B76"/>
  <c r="I77" i="26"/>
  <c r="H77"/>
  <c r="J77"/>
  <c r="A77"/>
  <c r="F77" s="1"/>
  <c r="G77"/>
  <c r="J76" i="22" l="1"/>
  <c r="A76"/>
  <c r="K76"/>
  <c r="I76"/>
  <c r="F76"/>
  <c r="G75"/>
  <c r="H75"/>
  <c r="B79" i="26"/>
  <c r="D80"/>
  <c r="D78" i="22"/>
  <c r="B77"/>
  <c r="I78" i="26"/>
  <c r="G78"/>
  <c r="H78"/>
  <c r="J78"/>
  <c r="A78"/>
  <c r="F78" s="1"/>
  <c r="B78" i="22" l="1"/>
  <c r="D79"/>
  <c r="F77"/>
  <c r="K77"/>
  <c r="J77"/>
  <c r="I77"/>
  <c r="A77"/>
  <c r="D81" i="26"/>
  <c r="B80"/>
  <c r="H76" i="22"/>
  <c r="G76"/>
  <c r="H79" i="26"/>
  <c r="G79"/>
  <c r="A79"/>
  <c r="F79" s="1"/>
  <c r="I79"/>
  <c r="J79"/>
  <c r="I80" l="1"/>
  <c r="J80"/>
  <c r="A80"/>
  <c r="F80" s="1"/>
  <c r="G80"/>
  <c r="H80"/>
  <c r="A78" i="22"/>
  <c r="F78"/>
  <c r="K78"/>
  <c r="J78"/>
  <c r="I78"/>
  <c r="D80"/>
  <c r="B79"/>
  <c r="H77"/>
  <c r="G77"/>
  <c r="B81" i="26"/>
  <c r="D82"/>
  <c r="G78" i="22" l="1"/>
  <c r="H78"/>
  <c r="I81" i="26"/>
  <c r="A81"/>
  <c r="F81" s="1"/>
  <c r="J81"/>
  <c r="G81"/>
  <c r="H81"/>
  <c r="D81" i="22"/>
  <c r="B80"/>
  <c r="D83" i="26"/>
  <c r="B82"/>
  <c r="I79" i="22"/>
  <c r="J79"/>
  <c r="K79"/>
  <c r="A79"/>
  <c r="F79"/>
  <c r="D82" l="1"/>
  <c r="B81"/>
  <c r="A80"/>
  <c r="I80"/>
  <c r="K80"/>
  <c r="F80"/>
  <c r="J80"/>
  <c r="B83" i="26"/>
  <c r="D84"/>
  <c r="G79" i="22"/>
  <c r="H79"/>
  <c r="I82" i="26"/>
  <c r="H82"/>
  <c r="J82"/>
  <c r="A82"/>
  <c r="F82" s="1"/>
  <c r="G82"/>
  <c r="J83" l="1"/>
  <c r="H83"/>
  <c r="A83"/>
  <c r="F83" s="1"/>
  <c r="I83"/>
  <c r="G83"/>
  <c r="D85"/>
  <c r="B84"/>
  <c r="D83" i="22"/>
  <c r="B82"/>
  <c r="J81"/>
  <c r="A81"/>
  <c r="I81"/>
  <c r="K81"/>
  <c r="F81"/>
  <c r="G80"/>
  <c r="H80"/>
  <c r="B83" l="1"/>
  <c r="D84"/>
  <c r="K82"/>
  <c r="J82"/>
  <c r="A82"/>
  <c r="I82"/>
  <c r="F82"/>
  <c r="H81"/>
  <c r="G81"/>
  <c r="B85" i="26"/>
  <c r="D86"/>
  <c r="A84"/>
  <c r="F84" s="1"/>
  <c r="G84"/>
  <c r="I84"/>
  <c r="J84"/>
  <c r="H84"/>
  <c r="H82" i="22" l="1"/>
  <c r="G82"/>
  <c r="A83"/>
  <c r="K83"/>
  <c r="F83"/>
  <c r="J83"/>
  <c r="I83"/>
  <c r="G85" i="26"/>
  <c r="I85"/>
  <c r="A85"/>
  <c r="F85" s="1"/>
  <c r="J85"/>
  <c r="H85"/>
  <c r="D85" i="22"/>
  <c r="B84"/>
  <c r="B86" i="26"/>
  <c r="D87"/>
  <c r="I86" l="1"/>
  <c r="H86"/>
  <c r="A86"/>
  <c r="F86" s="1"/>
  <c r="J86"/>
  <c r="G86"/>
  <c r="G83" i="22"/>
  <c r="H83"/>
  <c r="D86"/>
  <c r="B85"/>
  <c r="A84"/>
  <c r="I84"/>
  <c r="J84"/>
  <c r="K84"/>
  <c r="F84"/>
  <c r="B87" i="26"/>
  <c r="D88"/>
  <c r="D89" l="1"/>
  <c r="B88"/>
  <c r="K85" i="22"/>
  <c r="F85"/>
  <c r="A85"/>
  <c r="J85"/>
  <c r="I85"/>
  <c r="H84"/>
  <c r="G84"/>
  <c r="H87" i="26"/>
  <c r="J87"/>
  <c r="A87"/>
  <c r="F87" s="1"/>
  <c r="I87"/>
  <c r="G87"/>
  <c r="D87" i="22"/>
  <c r="B86"/>
  <c r="H85" l="1"/>
  <c r="G85"/>
  <c r="B89" i="26"/>
  <c r="D90"/>
  <c r="J88"/>
  <c r="G88"/>
  <c r="A88"/>
  <c r="F88" s="1"/>
  <c r="H88"/>
  <c r="I88"/>
  <c r="B87" i="22"/>
  <c r="D88"/>
  <c r="F86"/>
  <c r="K86"/>
  <c r="A86"/>
  <c r="J86"/>
  <c r="I86"/>
  <c r="A89" i="26" l="1"/>
  <c r="F89" s="1"/>
  <c r="I89"/>
  <c r="J89"/>
  <c r="H89"/>
  <c r="G89"/>
  <c r="H86" i="22"/>
  <c r="G86"/>
  <c r="A87"/>
  <c r="I87"/>
  <c r="J87"/>
  <c r="F87"/>
  <c r="K87"/>
  <c r="D89"/>
  <c r="B88"/>
  <c r="D91" i="26"/>
  <c r="B90"/>
  <c r="D90" i="22" l="1"/>
  <c r="B89"/>
  <c r="A88"/>
  <c r="K88"/>
  <c r="F88"/>
  <c r="J88"/>
  <c r="I88"/>
  <c r="D92" i="26"/>
  <c r="B91"/>
  <c r="J90"/>
  <c r="G90"/>
  <c r="A90"/>
  <c r="F90" s="1"/>
  <c r="I90"/>
  <c r="H90"/>
  <c r="G87" i="22"/>
  <c r="H87"/>
  <c r="D93" i="26" l="1"/>
  <c r="B92"/>
  <c r="I91"/>
  <c r="G91"/>
  <c r="H91"/>
  <c r="J91"/>
  <c r="A91"/>
  <c r="F91" s="1"/>
  <c r="D91" i="22"/>
  <c r="B90"/>
  <c r="J89"/>
  <c r="K89"/>
  <c r="F89"/>
  <c r="I89"/>
  <c r="A89"/>
  <c r="G88"/>
  <c r="H88"/>
  <c r="J90" l="1"/>
  <c r="K90"/>
  <c r="I90"/>
  <c r="A90"/>
  <c r="F90"/>
  <c r="D94" i="26"/>
  <c r="B93"/>
  <c r="G89" i="22"/>
  <c r="H89"/>
  <c r="H92" i="26"/>
  <c r="J92"/>
  <c r="A92"/>
  <c r="F92" s="1"/>
  <c r="I92"/>
  <c r="G92"/>
  <c r="D92" i="22"/>
  <c r="B91"/>
  <c r="D95" i="26" l="1"/>
  <c r="B94"/>
  <c r="B92" i="22"/>
  <c r="D93"/>
  <c r="H93" i="26"/>
  <c r="G93"/>
  <c r="I93"/>
  <c r="A93"/>
  <c r="F93" s="1"/>
  <c r="J93"/>
  <c r="I91" i="22"/>
  <c r="A91"/>
  <c r="J91"/>
  <c r="K91"/>
  <c r="F91"/>
  <c r="H90"/>
  <c r="G90"/>
  <c r="D94" l="1"/>
  <c r="B93"/>
  <c r="B95" i="26"/>
  <c r="D96"/>
  <c r="I94"/>
  <c r="H94"/>
  <c r="A94"/>
  <c r="F94" s="1"/>
  <c r="J94"/>
  <c r="G94"/>
  <c r="H91" i="22"/>
  <c r="G91"/>
  <c r="I92"/>
  <c r="A92"/>
  <c r="K92"/>
  <c r="J92"/>
  <c r="F92"/>
  <c r="B96" i="26" l="1"/>
  <c r="D97"/>
  <c r="H92" i="22"/>
  <c r="G92"/>
  <c r="D95"/>
  <c r="B94"/>
  <c r="F93"/>
  <c r="I93"/>
  <c r="J93"/>
  <c r="A93"/>
  <c r="K93"/>
  <c r="I95" i="26"/>
  <c r="A95"/>
  <c r="F95" s="1"/>
  <c r="G95"/>
  <c r="H95"/>
  <c r="J95"/>
  <c r="D96" i="22" l="1"/>
  <c r="B95"/>
  <c r="H96" i="26"/>
  <c r="G96"/>
  <c r="J96"/>
  <c r="I96"/>
  <c r="A96"/>
  <c r="F96" s="1"/>
  <c r="G93" i="22"/>
  <c r="H93"/>
  <c r="J94"/>
  <c r="A94"/>
  <c r="K94"/>
  <c r="I94"/>
  <c r="F94"/>
  <c r="B97" i="26"/>
  <c r="D98"/>
  <c r="B96" i="22" l="1"/>
  <c r="D97"/>
  <c r="H97" i="26"/>
  <c r="J97"/>
  <c r="I97"/>
  <c r="G97"/>
  <c r="A97"/>
  <c r="F97" s="1"/>
  <c r="H94" i="22"/>
  <c r="G94"/>
  <c r="D99" i="26"/>
  <c r="B98"/>
  <c r="I95" i="22"/>
  <c r="F95"/>
  <c r="A95"/>
  <c r="J95"/>
  <c r="K95"/>
  <c r="K96" l="1"/>
  <c r="I96"/>
  <c r="J96"/>
  <c r="F96"/>
  <c r="A96"/>
  <c r="I98" i="26"/>
  <c r="H98"/>
  <c r="J98"/>
  <c r="A98"/>
  <c r="F98" s="1"/>
  <c r="G98"/>
  <c r="H95" i="22"/>
  <c r="G95"/>
  <c r="D100" i="26"/>
  <c r="B99"/>
  <c r="D98" i="22"/>
  <c r="B97"/>
  <c r="H96" l="1"/>
  <c r="G96"/>
  <c r="D99"/>
  <c r="B98"/>
  <c r="A97"/>
  <c r="F97"/>
  <c r="J97"/>
  <c r="I97"/>
  <c r="K97"/>
  <c r="D101" i="26"/>
  <c r="B101" s="1"/>
  <c r="B100"/>
  <c r="J99"/>
  <c r="I99"/>
  <c r="H99"/>
  <c r="G99"/>
  <c r="A99"/>
  <c r="F99" s="1"/>
  <c r="H97" i="22" l="1"/>
  <c r="G97"/>
  <c r="G101" i="26"/>
  <c r="H101"/>
  <c r="J101"/>
  <c r="I101"/>
  <c r="A101"/>
  <c r="F101" s="1"/>
  <c r="A1"/>
  <c r="G100"/>
  <c r="A100"/>
  <c r="F100" s="1"/>
  <c r="I100"/>
  <c r="J100"/>
  <c r="H100"/>
  <c r="D100" i="22"/>
  <c r="B99"/>
  <c r="F98"/>
  <c r="J98"/>
  <c r="K98"/>
  <c r="I98"/>
  <c r="A98"/>
  <c r="D101" l="1"/>
  <c r="B101" s="1"/>
  <c r="B100"/>
  <c r="A99"/>
  <c r="F99"/>
  <c r="I99"/>
  <c r="K99"/>
  <c r="J99"/>
  <c r="G98"/>
  <c r="H98"/>
  <c r="K101" l="1"/>
  <c r="A101"/>
  <c r="J101"/>
  <c r="F101"/>
  <c r="I101"/>
  <c r="A1"/>
  <c r="F100"/>
  <c r="I100"/>
  <c r="K100"/>
  <c r="J100"/>
  <c r="A100"/>
  <c r="H99"/>
  <c r="G99"/>
  <c r="F19" i="21" l="1"/>
  <c r="D19"/>
  <c r="G101" i="22"/>
  <c r="H101"/>
  <c r="H100"/>
  <c r="G100"/>
  <c r="E19" i="21" l="1"/>
  <c r="G19"/>
  <c r="G11" l="1"/>
  <c r="I19"/>
</calcChain>
</file>

<file path=xl/comments1.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V prípade, ak ste uhrádzali výdavky zo svojho vlastného/iného účtu a následne  previedli finančné prostriedky z dotačného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31.12.2016.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 (uhradená alebo refundovaná z dotačného účtu)</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 (z vlastného/iného účtu)</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comments2.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31.12.2015.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sharedStrings.xml><?xml version="1.0" encoding="utf-8"?>
<sst xmlns="http://schemas.openxmlformats.org/spreadsheetml/2006/main" count="7781" uniqueCount="2813">
  <si>
    <t>Orechová Potôň 800</t>
  </si>
  <si>
    <t>Orechová Potôň</t>
  </si>
  <si>
    <t>930 02</t>
  </si>
  <si>
    <t>www.slovakiaring.sk</t>
  </si>
  <si>
    <t>Poskytnutá dotácia</t>
  </si>
  <si>
    <t>026 05</t>
  </si>
  <si>
    <t>K</t>
  </si>
  <si>
    <t>Subjekt</t>
  </si>
  <si>
    <t>Ulica a číslo domu</t>
  </si>
  <si>
    <t>Webové sídlo</t>
  </si>
  <si>
    <t>E-mail</t>
  </si>
  <si>
    <t>Štatutárny zástupca</t>
  </si>
  <si>
    <t>Štatutár - funkcia</t>
  </si>
  <si>
    <t>Kontakná osoba</t>
  </si>
  <si>
    <t>A</t>
  </si>
  <si>
    <t>atletika</t>
  </si>
  <si>
    <t>www.atletikasvk.sk</t>
  </si>
  <si>
    <t>saz@atletikasvk.sk</t>
  </si>
  <si>
    <t>predseda</t>
  </si>
  <si>
    <t>automobilový šport</t>
  </si>
  <si>
    <t>www.sams-asn.sk</t>
  </si>
  <si>
    <t>samssk@nextra.sk</t>
  </si>
  <si>
    <t>prezident</t>
  </si>
  <si>
    <t>Vojtech Ruisl</t>
  </si>
  <si>
    <t>basketbal</t>
  </si>
  <si>
    <t>www.slovakbasket.sk</t>
  </si>
  <si>
    <t>bedminton</t>
  </si>
  <si>
    <t>www.bedminton.sk</t>
  </si>
  <si>
    <t>sekretar@bedminton.sk</t>
  </si>
  <si>
    <t>Peter Tarcala</t>
  </si>
  <si>
    <t>generálny sekretár</t>
  </si>
  <si>
    <t>www.baseballslovakia.com</t>
  </si>
  <si>
    <t>office@baseballslovakia.com</t>
  </si>
  <si>
    <t>Dušan Noga</t>
  </si>
  <si>
    <t>biatlon</t>
  </si>
  <si>
    <t>www.biathlon.sk</t>
  </si>
  <si>
    <t>svk@biathlon.sk</t>
  </si>
  <si>
    <t>www.bocce.sk</t>
  </si>
  <si>
    <t>Ján Šnúrik</t>
  </si>
  <si>
    <t>www.slovakbowling.sk</t>
  </si>
  <si>
    <t>sekretariat@slovakbowling.sk</t>
  </si>
  <si>
    <t>Vladimír Merkovský</t>
  </si>
  <si>
    <t>box</t>
  </si>
  <si>
    <t>curling</t>
  </si>
  <si>
    <t>www.curling.sk</t>
  </si>
  <si>
    <t>lipnik@post.sk</t>
  </si>
  <si>
    <t>René Šimanský</t>
  </si>
  <si>
    <t>cyklistika</t>
  </si>
  <si>
    <t>www.cyklistikaszc.sk</t>
  </si>
  <si>
    <t>szc@cyklistikaszc.sk</t>
  </si>
  <si>
    <t>Štefan Pčola</t>
  </si>
  <si>
    <t>dráhový golf</t>
  </si>
  <si>
    <t>www.minigolfsport.sk</t>
  </si>
  <si>
    <t>František Drgoň</t>
  </si>
  <si>
    <t>džudo</t>
  </si>
  <si>
    <t>www.judo.sk</t>
  </si>
  <si>
    <t>szj@judo.sk</t>
  </si>
  <si>
    <t>Ján Krišanda</t>
  </si>
  <si>
    <t>florbal</t>
  </si>
  <si>
    <t>www.szfb.sk</t>
  </si>
  <si>
    <t>Peter Žák</t>
  </si>
  <si>
    <t>www.szf.sk</t>
  </si>
  <si>
    <t>safslovakia@gmail.com</t>
  </si>
  <si>
    <t>www.futbalsfz.sk</t>
  </si>
  <si>
    <t>Ján Kováčik</t>
  </si>
  <si>
    <t>www.futsalslovakia.sk</t>
  </si>
  <si>
    <t>golf</t>
  </si>
  <si>
    <t>www.skga.sk</t>
  </si>
  <si>
    <t>prezident, viceprezident</t>
  </si>
  <si>
    <t>www.sgf.sk</t>
  </si>
  <si>
    <t>gymnastics@sgf.sk</t>
  </si>
  <si>
    <t>Ján Novák</t>
  </si>
  <si>
    <t>www.szmg.sk</t>
  </si>
  <si>
    <t>szmg@szmg.sk</t>
  </si>
  <si>
    <t>Darina Kubeková</t>
  </si>
  <si>
    <t>hádzaná</t>
  </si>
  <si>
    <t>www.slovakhandball.sk</t>
  </si>
  <si>
    <t>Jaroslav Holeša</t>
  </si>
  <si>
    <t>hokejbal</t>
  </si>
  <si>
    <t>www.hokejbal.sk</t>
  </si>
  <si>
    <t>Róbert Košťál</t>
  </si>
  <si>
    <t>horolezectvo</t>
  </si>
  <si>
    <t>www.james.sk</t>
  </si>
  <si>
    <t>office@james.sk</t>
  </si>
  <si>
    <t>Igor Koller</t>
  </si>
  <si>
    <t>jachting</t>
  </si>
  <si>
    <t>www.sailing.sk</t>
  </si>
  <si>
    <t>szj@sailing.sk</t>
  </si>
  <si>
    <t>Marián Babjak</t>
  </si>
  <si>
    <t>jazdectvo</t>
  </si>
  <si>
    <t>www.sjf.sk</t>
  </si>
  <si>
    <t>www.canoeslalom.sk</t>
  </si>
  <si>
    <t>office@canoeslalom.sk</t>
  </si>
  <si>
    <t>rafting@stonline.sk</t>
  </si>
  <si>
    <t>Radoslav Orokocký</t>
  </si>
  <si>
    <t>www.canoe.sk</t>
  </si>
  <si>
    <t>canoe@canoe.sk</t>
  </si>
  <si>
    <t>Robert Petriska</t>
  </si>
  <si>
    <t>Boris Bergendi</t>
  </si>
  <si>
    <t>www.karate-slovakia.sk</t>
  </si>
  <si>
    <t>www.karate.sk</t>
  </si>
  <si>
    <t>karate@karate.sk</t>
  </si>
  <si>
    <t>Daniel Líška</t>
  </si>
  <si>
    <t>Leopold Roman</t>
  </si>
  <si>
    <t>kickbox</t>
  </si>
  <si>
    <t>Peter Onuščák</t>
  </si>
  <si>
    <t>Viliam Sabol</t>
  </si>
  <si>
    <t>www.kolky.sk</t>
  </si>
  <si>
    <t>sekretariat@kolky.sk</t>
  </si>
  <si>
    <t>Štefan Kočan</t>
  </si>
  <si>
    <t>Elena Fürstenová</t>
  </si>
  <si>
    <t>www.kraso.sk</t>
  </si>
  <si>
    <t>strack@stez.sk</t>
  </si>
  <si>
    <t>Ján Magdoško</t>
  </si>
  <si>
    <t>korfbal</t>
  </si>
  <si>
    <t>www.sakst.sk</t>
  </si>
  <si>
    <t>office@sakst.sk</t>
  </si>
  <si>
    <t>Milan Čížek</t>
  </si>
  <si>
    <t>viceprezident</t>
  </si>
  <si>
    <t>ľadový hokej</t>
  </si>
  <si>
    <t>www.hockeyslovakia.sk</t>
  </si>
  <si>
    <t>szlh@szlh.sk</t>
  </si>
  <si>
    <t>Igor Nemeček</t>
  </si>
  <si>
    <t>Vladimír Baluška</t>
  </si>
  <si>
    <t>letecké športy</t>
  </si>
  <si>
    <t>www.sna.sk</t>
  </si>
  <si>
    <t>sna@sna.sk</t>
  </si>
  <si>
    <t>Ján Mikuš</t>
  </si>
  <si>
    <t>lukostreľba</t>
  </si>
  <si>
    <t>www.archerysvk.sk</t>
  </si>
  <si>
    <t>Matúš Durný</t>
  </si>
  <si>
    <t>www.slovak-ski.sk</t>
  </si>
  <si>
    <t>modelárstvo</t>
  </si>
  <si>
    <t>Trhovisko 1228/10</t>
  </si>
  <si>
    <t>moderný päťboj</t>
  </si>
  <si>
    <t>www.pentathlon.sk</t>
  </si>
  <si>
    <t>smpa@pentathlon.sk</t>
  </si>
  <si>
    <t>motocyklový šport</t>
  </si>
  <si>
    <t>www.smf.sk</t>
  </si>
  <si>
    <t>smf@smf.sk</t>
  </si>
  <si>
    <t>Peter Smižík</t>
  </si>
  <si>
    <t>Tatiana Kašlíková</t>
  </si>
  <si>
    <t>nohejbal</t>
  </si>
  <si>
    <t>www.nohejbal-sk.sk</t>
  </si>
  <si>
    <t>Gabriel Viňanský</t>
  </si>
  <si>
    <t>Ján Reháček</t>
  </si>
  <si>
    <t>orientačné športy</t>
  </si>
  <si>
    <t>www.orienteering.sk</t>
  </si>
  <si>
    <t>slovakia@orienteering.sk</t>
  </si>
  <si>
    <t>Juraj Nemec</t>
  </si>
  <si>
    <t>www.swimmsvk.sk</t>
  </si>
  <si>
    <t>prezident@swimmsvk.sk</t>
  </si>
  <si>
    <t>Irena Adámková</t>
  </si>
  <si>
    <t>www.szvp.sk</t>
  </si>
  <si>
    <t>szvp@netax.sk</t>
  </si>
  <si>
    <t>Juraj Kula</t>
  </si>
  <si>
    <t>potápanie</t>
  </si>
  <si>
    <t>www.zps-diving.sk</t>
  </si>
  <si>
    <t>Roman Baláž</t>
  </si>
  <si>
    <t>Alica Packová</t>
  </si>
  <si>
    <t>pozemný hokej</t>
  </si>
  <si>
    <t>www.szph.sk</t>
  </si>
  <si>
    <t>szph@szph.sk</t>
  </si>
  <si>
    <t>Ľudmila Pastorová</t>
  </si>
  <si>
    <t>pretláčanie rukou</t>
  </si>
  <si>
    <t>www.armsport.sk</t>
  </si>
  <si>
    <t>sekretariat@armsport.sk</t>
  </si>
  <si>
    <t>Marian Čapla</t>
  </si>
  <si>
    <t>Mária Janušicová</t>
  </si>
  <si>
    <t>psie záprahy</t>
  </si>
  <si>
    <t>www.mushing.sk</t>
  </si>
  <si>
    <t>rádiový orientačný beh</t>
  </si>
  <si>
    <t>www.hamradio.sk</t>
  </si>
  <si>
    <t>szr@szr.sk</t>
  </si>
  <si>
    <t>Roman Kudláč</t>
  </si>
  <si>
    <t>www.srzrada.sk</t>
  </si>
  <si>
    <t>sport@srzrada.sk</t>
  </si>
  <si>
    <t>tajomník</t>
  </si>
  <si>
    <t>www.szrtnz.sk</t>
  </si>
  <si>
    <t>szrtnz@szm.sk</t>
  </si>
  <si>
    <t>Juraj Mészáros</t>
  </si>
  <si>
    <t>sane</t>
  </si>
  <si>
    <t>www.sane.sk</t>
  </si>
  <si>
    <t>sane@stonline.sk</t>
  </si>
  <si>
    <t>skialpinizmus</t>
  </si>
  <si>
    <t>František Bunta</t>
  </si>
  <si>
    <t>www.squash.sk</t>
  </si>
  <si>
    <t>juraj.celler.sr@gmail.com</t>
  </si>
  <si>
    <t>Juraj Celler</t>
  </si>
  <si>
    <t>stolný tenis</t>
  </si>
  <si>
    <t>www.sstz.sk</t>
  </si>
  <si>
    <t>sstz1@sstz.sk</t>
  </si>
  <si>
    <t>streľba</t>
  </si>
  <si>
    <t>www.shooting.sk</t>
  </si>
  <si>
    <t>ssz@shooting.sk</t>
  </si>
  <si>
    <t>Miloslav Benca</t>
  </si>
  <si>
    <t>šach</t>
  </si>
  <si>
    <t>www.chess.sk</t>
  </si>
  <si>
    <t>sekretariat@chess.sk</t>
  </si>
  <si>
    <t>šerm</t>
  </si>
  <si>
    <t>www.slovak-fencing.sk</t>
  </si>
  <si>
    <t>slovakfencing@mail.t-com.sk</t>
  </si>
  <si>
    <t>Miroslav Baránik</t>
  </si>
  <si>
    <t>www.sztkd-itf.sk</t>
  </si>
  <si>
    <t>ladislav.hunady@gmail.com</t>
  </si>
  <si>
    <t>Ladislav Huňady</t>
  </si>
  <si>
    <t>satkd.wtf@gmail.com</t>
  </si>
  <si>
    <t>Pavel Ižarik</t>
  </si>
  <si>
    <t>tanečný šport</t>
  </si>
  <si>
    <t>www.szts.sk</t>
  </si>
  <si>
    <t>szts@szts.sk</t>
  </si>
  <si>
    <t>Peter Vidašič</t>
  </si>
  <si>
    <t>www.rokenrol.sk</t>
  </si>
  <si>
    <t>office@rokenrol.sk</t>
  </si>
  <si>
    <t>Stanislav Kočiš</t>
  </si>
  <si>
    <t>tenis</t>
  </si>
  <si>
    <t>www.stz.sk</t>
  </si>
  <si>
    <t>stz@stz.sk</t>
  </si>
  <si>
    <t>Tibor Macko</t>
  </si>
  <si>
    <t>triatlon</t>
  </si>
  <si>
    <t>www.triathlon.sk</t>
  </si>
  <si>
    <t>Jozef Jurášek</t>
  </si>
  <si>
    <t>veslovanie</t>
  </si>
  <si>
    <t>www.veslovanie.sk</t>
  </si>
  <si>
    <t>Alexander Dénes</t>
  </si>
  <si>
    <t>vodné lyžovanie</t>
  </si>
  <si>
    <t>www.waterski.sk</t>
  </si>
  <si>
    <t>waterski@waterski.sk</t>
  </si>
  <si>
    <t>Marián Pospišil</t>
  </si>
  <si>
    <t>vodný motorizmus</t>
  </si>
  <si>
    <t>Vladimír Slaný</t>
  </si>
  <si>
    <t>volejbal</t>
  </si>
  <si>
    <t>www.svf.sk</t>
  </si>
  <si>
    <t>svf@svf.sk</t>
  </si>
  <si>
    <t>Ľubor Halanda</t>
  </si>
  <si>
    <t>Tomáš Singer</t>
  </si>
  <si>
    <t>vzpieranie</t>
  </si>
  <si>
    <t>www.vzpieranie.sk</t>
  </si>
  <si>
    <t>szv@vzpieranie.sk</t>
  </si>
  <si>
    <t>Pavol Mutafov</t>
  </si>
  <si>
    <t>Ján Štefánik</t>
  </si>
  <si>
    <t>zápasenie</t>
  </si>
  <si>
    <t>www.zapasenie.sk</t>
  </si>
  <si>
    <t>szz@sztk.sk</t>
  </si>
  <si>
    <t>Elena Valentová</t>
  </si>
  <si>
    <t>www.deaflympic.sk</t>
  </si>
  <si>
    <t>office@deaflympic.sk</t>
  </si>
  <si>
    <t>Miloš Štefek</t>
  </si>
  <si>
    <t>Dušan Dědeček</t>
  </si>
  <si>
    <t>www.spv.sk</t>
  </si>
  <si>
    <t>Ján Riapoš</t>
  </si>
  <si>
    <t>Samuel Roško</t>
  </si>
  <si>
    <t>tps@sztps.sk</t>
  </si>
  <si>
    <t>Martin Čapla</t>
  </si>
  <si>
    <t>C</t>
  </si>
  <si>
    <t>www.kst.sk</t>
  </si>
  <si>
    <t>ustredie@kst.sk</t>
  </si>
  <si>
    <t>www.sass.sk</t>
  </si>
  <si>
    <t>sass@sass.sk</t>
  </si>
  <si>
    <t>Marian Majzlík</t>
  </si>
  <si>
    <t>saus@saus.sk</t>
  </si>
  <si>
    <t>www.shso.sk</t>
  </si>
  <si>
    <t>Eva Lysičanová</t>
  </si>
  <si>
    <t>Róbert Demovič</t>
  </si>
  <si>
    <t>Kukučínova 26</t>
  </si>
  <si>
    <t>www.olympic.sk</t>
  </si>
  <si>
    <t>František Chmelár</t>
  </si>
  <si>
    <t>D</t>
  </si>
  <si>
    <t>spoločnosť s ručením obmedzeným</t>
  </si>
  <si>
    <t>SPOLU</t>
  </si>
  <si>
    <t>Zoznam účtovných dokladov</t>
  </si>
  <si>
    <t>Prijímateľ dotácie:</t>
  </si>
  <si>
    <t>Trnavská cesta 39</t>
  </si>
  <si>
    <t>Slovenský olympijský výbor</t>
  </si>
  <si>
    <t>838 08</t>
  </si>
  <si>
    <t>Slovenský paralympijský výbor</t>
  </si>
  <si>
    <t>Benediktiho 5</t>
  </si>
  <si>
    <t>811 05</t>
  </si>
  <si>
    <t>Slovenská asociácia univerzitného športu</t>
  </si>
  <si>
    <t>Trnavská cesta 37</t>
  </si>
  <si>
    <t>Slovenské združenie telesnej kultúry</t>
  </si>
  <si>
    <t>Slovenská asociácia športu na školách</t>
  </si>
  <si>
    <t>Slovenský stolnotenisový zväz</t>
  </si>
  <si>
    <t>Černockého 6</t>
  </si>
  <si>
    <t>831 53</t>
  </si>
  <si>
    <t>Slovenský strelecký zväz</t>
  </si>
  <si>
    <t>Wolkrova 4</t>
  </si>
  <si>
    <t>851 01</t>
  </si>
  <si>
    <t>Slovenský šermiarsky zväz</t>
  </si>
  <si>
    <t>Košice</t>
  </si>
  <si>
    <t>Slovenský tenisový zväz</t>
  </si>
  <si>
    <t>Príkopova 6</t>
  </si>
  <si>
    <t>831 03</t>
  </si>
  <si>
    <t>Slovenská triatlonová únia</t>
  </si>
  <si>
    <t>Slovenský veslársky zväz</t>
  </si>
  <si>
    <t>Slovenský zväz vzpierania</t>
  </si>
  <si>
    <t>Slovenský zápasnícky zväz</t>
  </si>
  <si>
    <t>Slovenská baseballová federácia</t>
  </si>
  <si>
    <t>Slovenský zväz florbalu</t>
  </si>
  <si>
    <t>Slovenský futsal</t>
  </si>
  <si>
    <t>Slovenská hokejbalová únia</t>
  </si>
  <si>
    <t>Slovenská asociácia korfbalu</t>
  </si>
  <si>
    <t>Slovenská softballová asociácia</t>
  </si>
  <si>
    <t>Slovenská asociácia boccie</t>
  </si>
  <si>
    <t>Zvolenská 41</t>
  </si>
  <si>
    <t>985 59</t>
  </si>
  <si>
    <t>Vidiná</t>
  </si>
  <si>
    <t>Slovenský bowlingový zväz</t>
  </si>
  <si>
    <t>Slovenská cyklotrialová únia</t>
  </si>
  <si>
    <t>Slovenský zväz dráhového golfu</t>
  </si>
  <si>
    <t>Slovenský horolezecký spolok JAMES</t>
  </si>
  <si>
    <t>Slovenská federácia karate a bojových umení</t>
  </si>
  <si>
    <t>Lamačská cesta 111</t>
  </si>
  <si>
    <t>841 03</t>
  </si>
  <si>
    <t>Slovenský zväz karate</t>
  </si>
  <si>
    <t>Slovenský zväz kickboxu</t>
  </si>
  <si>
    <t>Slovenský kolkársky zväz</t>
  </si>
  <si>
    <t>Trnavská cesta 29/A</t>
  </si>
  <si>
    <t>010 01</t>
  </si>
  <si>
    <t>Žilina</t>
  </si>
  <si>
    <t>Slovenský národný aeroklub generála Milana Rastislava Štefánika</t>
  </si>
  <si>
    <t>Pri Rajčianke 49</t>
  </si>
  <si>
    <t>Zväz modelárov Slovenska</t>
  </si>
  <si>
    <t>929 01</t>
  </si>
  <si>
    <t>Dunajská Streda</t>
  </si>
  <si>
    <t>Slovenská motocyklová federácia</t>
  </si>
  <si>
    <t>Športovcov 340</t>
  </si>
  <si>
    <t>017 01</t>
  </si>
  <si>
    <t>Považská Bystrica</t>
  </si>
  <si>
    <t>Slovenská asociácia motoristického športu</t>
  </si>
  <si>
    <t>Fatranská 3</t>
  </si>
  <si>
    <t>Nitra</t>
  </si>
  <si>
    <t>Slovenská nohejbalová asociácia</t>
  </si>
  <si>
    <t>Slovenský zväz orientačných športov</t>
  </si>
  <si>
    <t>Zväz potápačov Slovenska</t>
  </si>
  <si>
    <t>Slovenská asociácia pretláčania rukou</t>
  </si>
  <si>
    <t>Slovenský zväz psích záprahov</t>
  </si>
  <si>
    <t>Slovenský zväz rádioamatérov</t>
  </si>
  <si>
    <t>Zväz vodáctva a raftingu Slovenskej republiky</t>
  </si>
  <si>
    <t>Slovenský rybársky zväz</t>
  </si>
  <si>
    <t>010 55</t>
  </si>
  <si>
    <t>Slovenský zväz rybolovnej techniky</t>
  </si>
  <si>
    <t>Svornosti 69</t>
  </si>
  <si>
    <t>940 77</t>
  </si>
  <si>
    <t>Právna forma:</t>
  </si>
  <si>
    <t>IČO:</t>
  </si>
  <si>
    <t>Podprogram</t>
  </si>
  <si>
    <t>Sídlo:</t>
  </si>
  <si>
    <t>Šport na školách a rekreačný šport</t>
  </si>
  <si>
    <t>Štátna športová reprezentácia a rozvoj športových odvetví</t>
  </si>
  <si>
    <t>Športovo talentovaná mládež</t>
  </si>
  <si>
    <t>Materiálno-technický rozvoj športu</t>
  </si>
  <si>
    <t>Šport</t>
  </si>
  <si>
    <t>PSČ</t>
  </si>
  <si>
    <t>Mesto</t>
  </si>
  <si>
    <t>Slovenská volejbalová federácia</t>
  </si>
  <si>
    <t>Slovenský atletický zväz</t>
  </si>
  <si>
    <t>Slovenský zväz bedmintonu</t>
  </si>
  <si>
    <t>Slovenský zväz biatlonu</t>
  </si>
  <si>
    <t>974 01</t>
  </si>
  <si>
    <t>Banská Bystrica</t>
  </si>
  <si>
    <t>Bratislava 4</t>
  </si>
  <si>
    <t>831 04</t>
  </si>
  <si>
    <t>Slovenský zväz cyklistiky</t>
  </si>
  <si>
    <t>Slovenský zväz judo</t>
  </si>
  <si>
    <t>Slovenská golfová asociácia</t>
  </si>
  <si>
    <t>Slovenský zväz modernej gymnastiky</t>
  </si>
  <si>
    <t>Slovenská gymnastická federácia</t>
  </si>
  <si>
    <t>Slovenský zväz jachtingu</t>
  </si>
  <si>
    <t>Slovenská jazdecká federácia</t>
  </si>
  <si>
    <t>Slovenský zväz kanoistiky na divokej vode</t>
  </si>
  <si>
    <t>Slovenský zväz rýchlostnej kanoistiky</t>
  </si>
  <si>
    <t>Trnavská cesta 104</t>
  </si>
  <si>
    <t>Slovenský krasokorčuliarsky zväz</t>
  </si>
  <si>
    <t>Slovenský lukostrelecký zväz</t>
  </si>
  <si>
    <t>Slovenská lyžiarska asociácia</t>
  </si>
  <si>
    <t>062 01</t>
  </si>
  <si>
    <t>Vysoké Tatry</t>
  </si>
  <si>
    <t>Slovenský zväz moderného päťboja</t>
  </si>
  <si>
    <t>Slovenská plavecká federácia</t>
  </si>
  <si>
    <t>Za Hornádom 15</t>
  </si>
  <si>
    <t>052 01</t>
  </si>
  <si>
    <t>Spišská Nová Ves</t>
  </si>
  <si>
    <t>Slovenský zväz sánkarov</t>
  </si>
  <si>
    <t>Starý Smokovec 18074</t>
  </si>
  <si>
    <t>Klub slovenských turistov</t>
  </si>
  <si>
    <t>Záborského 33</t>
  </si>
  <si>
    <t>Trnavská cesta 27/B</t>
  </si>
  <si>
    <t>040 11</t>
  </si>
  <si>
    <t>Žiadateľ</t>
  </si>
  <si>
    <t>Slovenský rýchlokorčuliarsky zväz</t>
  </si>
  <si>
    <t>Slovenská skialpinistická asociácia</t>
  </si>
  <si>
    <t>IČO</t>
  </si>
  <si>
    <t>Právna forma</t>
  </si>
  <si>
    <t>Banka</t>
  </si>
  <si>
    <t>Slovenská basketbalová asociácia</t>
  </si>
  <si>
    <t>občianske združenie</t>
  </si>
  <si>
    <t>Junácka 6</t>
  </si>
  <si>
    <t>832 80</t>
  </si>
  <si>
    <t>Bratislava 3</t>
  </si>
  <si>
    <t>Slovenský curlingový zväz</t>
  </si>
  <si>
    <t>Slovenský futbalový zväz</t>
  </si>
  <si>
    <t>Trnavská cesta 100</t>
  </si>
  <si>
    <t>821 01</t>
  </si>
  <si>
    <t>Bratislava 2</t>
  </si>
  <si>
    <t>Slovenský zväz hádzanej</t>
  </si>
  <si>
    <t>Slovenský zväz ľadového hokeja</t>
  </si>
  <si>
    <t>Slovenský zväz pozemného hokeja</t>
  </si>
  <si>
    <t>Bratislava 5</t>
  </si>
  <si>
    <t>Slovenský zväz vodného póla</t>
  </si>
  <si>
    <t>PPG</t>
  </si>
  <si>
    <t>Slovenská squashová asociácia</t>
  </si>
  <si>
    <t>Slovenský šachový zväz</t>
  </si>
  <si>
    <t>040 01</t>
  </si>
  <si>
    <t>Slovenský zväz tanečného športu</t>
  </si>
  <si>
    <t>Slovenský zväz vodného lyžovania</t>
  </si>
  <si>
    <t>Slovenský zväz vodného motorizmu</t>
  </si>
  <si>
    <t>058 01</t>
  </si>
  <si>
    <t>Poprad</t>
  </si>
  <si>
    <t>Bratislava 1</t>
  </si>
  <si>
    <t>Slovenský zväz telesne postihnutých športovcov</t>
  </si>
  <si>
    <t>Dotácia</t>
  </si>
  <si>
    <t>B</t>
  </si>
  <si>
    <t>Súhlasím so zhromažďovaním, spracovávaním a zverejňovaním poskytnutých údajov.</t>
  </si>
  <si>
    <t>Číslo účelu</t>
  </si>
  <si>
    <t>Záhradnícka 95</t>
  </si>
  <si>
    <t>821 08</t>
  </si>
  <si>
    <t>Dátum</t>
  </si>
  <si>
    <t>Slovenský zväz Taekwon - Do ITF</t>
  </si>
  <si>
    <t>Slovenské hnutie špeciálnych olympiád</t>
  </si>
  <si>
    <t>Poradie po športoch</t>
  </si>
  <si>
    <t>Predmet dotácie</t>
  </si>
  <si>
    <t>SubjPPG</t>
  </si>
  <si>
    <t>SubjU</t>
  </si>
  <si>
    <t>026 02</t>
  </si>
  <si>
    <t>026 03</t>
  </si>
  <si>
    <t>026 04</t>
  </si>
  <si>
    <t>026 01</t>
  </si>
  <si>
    <t>Dodávateľ plnenia</t>
  </si>
  <si>
    <t>Dátum skutočnej úhrady účtovného dokladu</t>
  </si>
  <si>
    <t>Povinnosť vrátiť</t>
  </si>
  <si>
    <t>Interné číslo účtovného dokladu</t>
  </si>
  <si>
    <t>Hrubé mzdy vyplatené osobám (zamestnancom) vrátane odvodov zamestnávateľa
počet fyzických osôb (napr. 3):</t>
  </si>
  <si>
    <t>Čestne vyhlasujem, že</t>
  </si>
  <si>
    <t>a) všetky uvedené údaje sú pravdivé,</t>
  </si>
  <si>
    <t>meno a priezvisko štatutárneho zástupcu/zástupcov oprávneného/oprávnených na podpis žiadosti a zmluvy o poskytnutí dotácie v súlade so stanovami, resp. zriaďovacou listinou</t>
  </si>
  <si>
    <t>Slovenský biliardový zväz</t>
  </si>
  <si>
    <t>Snowboardová asociácia Slovenska</t>
  </si>
  <si>
    <t>Združenie šípkarských organizácií</t>
  </si>
  <si>
    <t>V1</t>
  </si>
  <si>
    <t>Účel výzvy</t>
  </si>
  <si>
    <t>Meno</t>
  </si>
  <si>
    <t>Priezvisko</t>
  </si>
  <si>
    <t>MS</t>
  </si>
  <si>
    <t>majstrovstvá sveta</t>
  </si>
  <si>
    <t>ME</t>
  </si>
  <si>
    <t>majstrovstvá Európy</t>
  </si>
  <si>
    <t>SP</t>
  </si>
  <si>
    <t>EP</t>
  </si>
  <si>
    <t>svetový pohár</t>
  </si>
  <si>
    <t>európsky pohár</t>
  </si>
  <si>
    <t>VV</t>
  </si>
  <si>
    <t>výkonný výbor</t>
  </si>
  <si>
    <t>MSR</t>
  </si>
  <si>
    <t>majstrovstvá Slovenska</t>
  </si>
  <si>
    <t>ŠH</t>
  </si>
  <si>
    <t>PHM</t>
  </si>
  <si>
    <t>pohonné hmoty</t>
  </si>
  <si>
    <t>športová hala</t>
  </si>
  <si>
    <t>VC</t>
  </si>
  <si>
    <t>veľká cena</t>
  </si>
  <si>
    <t>VZ</t>
  </si>
  <si>
    <t>valné zhromaždenie</t>
  </si>
  <si>
    <t>evidenčné číslo vozidla</t>
  </si>
  <si>
    <t>EČV</t>
  </si>
  <si>
    <t>OA</t>
  </si>
  <si>
    <t>osobný automobil</t>
  </si>
  <si>
    <t>BUS</t>
  </si>
  <si>
    <t>autobus</t>
  </si>
  <si>
    <t>LET</t>
  </si>
  <si>
    <t>Zoznam športových talentov, na ktorých bola použitá dotácia</t>
  </si>
  <si>
    <t>ÚTM</t>
  </si>
  <si>
    <t>CTM</t>
  </si>
  <si>
    <t>b) skontrolujte identifikačné údaje o vašej organizácii (v prípade potreby zmeny identifikačných údajov organizácie kontaktujte zamestnancov sekcie štátnej starostlivosti o šport a mládež MŠVVaŠ SR).</t>
  </si>
  <si>
    <t>Ing. Ladislav Čambal</t>
  </si>
  <si>
    <t>generálny riaditeľ sekcie štátnej starostlivosti o šport a mládež</t>
  </si>
  <si>
    <t>v. r.</t>
  </si>
  <si>
    <r>
      <rPr>
        <b/>
        <sz val="10"/>
        <color indexed="10"/>
        <rFont val="Arial"/>
        <family val="2"/>
        <charset val="238"/>
      </rPr>
      <t>MENO, PRIEZVISKO, E-MAIL a MOBIL</t>
    </r>
    <r>
      <rPr>
        <sz val="10"/>
        <rFont val="Arial"/>
        <family val="2"/>
        <charset val="238"/>
      </rPr>
      <t xml:space="preserve"> osoby, ktorá spracovala vyúčtovanie</t>
    </r>
  </si>
  <si>
    <t>Útvar talentovanej mládeže/klub</t>
  </si>
  <si>
    <t>útvar talentovanej mládeže</t>
  </si>
  <si>
    <t>Zoznam akceptovaných skratiek</t>
  </si>
  <si>
    <t>centrum talentovanej mládeže</t>
  </si>
  <si>
    <t>Spolufinancovanie</t>
  </si>
  <si>
    <t>POZOR:</t>
  </si>
  <si>
    <t xml:space="preserve">Neuvádzať číslo faktúry, ani číslo pokladničného bloku, ani variabilný symbol platby. </t>
  </si>
  <si>
    <t>Vybrať z rozbaľovacieho zoznamu, inak formulár nebude správne vyhodnocovať vyúčtovanie.</t>
  </si>
  <si>
    <t>dátum skutočnej úhrady nesmie byť neskorší ako termín použitia.</t>
  </si>
  <si>
    <t>neuvádzať dátum splatnosti/vystavenia/zdaniteľného plnenia faktúry,</t>
  </si>
  <si>
    <t>neuvádzať dátum zadania príkazu na úhradu,</t>
  </si>
  <si>
    <t>Uviesť výstižný popis toho, za čo bola úhrada vykonaná (napr. počet kusov, osôb, dní, názov podujatia, a pod.).</t>
  </si>
  <si>
    <t>V prípade miezd vyplácaných pracovníkom na podujatí je potrebné vybrať zo zoznamu položku "Podujatie" a vypísať konkrétne údaje podľa vzoru.</t>
  </si>
  <si>
    <t>Zálohové platby za to isté plnenie uvádzať v riadkoch pod sebou. Ako poslednú uviesť vyúčtovaciu platbu.</t>
  </si>
  <si>
    <t>Dodávateľom plnenia je</t>
  </si>
  <si>
    <t>VŽDY meno a priezvisko živnostníka (NIE napr. "osoba 1") s označením "živnostník",  nakoľko ide o obchodné meno a príjem z podnikateľskej činnosti,</t>
  </si>
  <si>
    <t>Dodávateľom plnenia nemôže byť nikdy prijímateľ dotácie (nie zväz, nie asociácia a pod.). Ak budú finančné prostriedky vyplatené jednej osobe viackrát počas roka, je potrebné zachovať rovnaké označenie tejto osoby v celom vyúčtovaní (napr. "osoba 1").</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</si>
  <si>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</si>
  <si>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Uviesť číslo, pod ktorým je doklad zaevidovaný v účtovnej evidencii v peňažnom denníku alebo v knihe prijatých faktúr, pod ktorým sa dá identifikovať doklad. Čísla dokladov je potrebné uvádzať presne, aj s pomlčkou, alebo iným znakom.</t>
  </si>
  <si>
    <r>
      <t xml:space="preserve">Účel úhrady
</t>
    </r>
    <r>
      <rPr>
        <b/>
        <sz val="8"/>
        <color indexed="10"/>
        <rFont val="Arial"/>
        <family val="2"/>
        <charset val="238"/>
      </rPr>
      <t>(VYBRAŤ ZO ZOZNAMU, INAK AUTOMATICKÉ VYHODNOCOVANIE NEBUDE FUNGOVAŤ)</t>
    </r>
  </si>
  <si>
    <t>Pri vyúčtovaní môžete používať nasledovné skratky. Ak potrebujete, definujte ďalšie.</t>
  </si>
  <si>
    <t>Kontakt
telefón</t>
  </si>
  <si>
    <t>IBAN:</t>
  </si>
  <si>
    <t>SK1702000000001785471754</t>
  </si>
  <si>
    <t>predseda, generálny sekretár</t>
  </si>
  <si>
    <t>SK2931000000004220121718</t>
  </si>
  <si>
    <t>Dušan Koblišek</t>
  </si>
  <si>
    <t>SK9411000000002925865005</t>
  </si>
  <si>
    <t>sekretariat@slovakbasket.sk</t>
  </si>
  <si>
    <t>Ľubomír Ryšavý</t>
  </si>
  <si>
    <t>SK4756000000000855117001</t>
  </si>
  <si>
    <t>SK0902000000001785660854</t>
  </si>
  <si>
    <t>Partizánska 71</t>
  </si>
  <si>
    <t>SK8109000000000300127118</t>
  </si>
  <si>
    <t>prezident, generálny sekretár</t>
  </si>
  <si>
    <t>biliard</t>
  </si>
  <si>
    <t>SK4002000000001788510253</t>
  </si>
  <si>
    <t>www.onlinebiliard.sk</t>
  </si>
  <si>
    <t>koniar@sbiz.sk</t>
  </si>
  <si>
    <t>Samuel Koniar</t>
  </si>
  <si>
    <t>SK6052000000000000485140</t>
  </si>
  <si>
    <t>Werferova 1</t>
  </si>
  <si>
    <t>SK7011000000002628781403</t>
  </si>
  <si>
    <t>Slovenská boxerská federácia</t>
  </si>
  <si>
    <t>Dr. Vladimíra Clementisa 3222/10</t>
  </si>
  <si>
    <t>821 02</t>
  </si>
  <si>
    <t>SK6302000000001785505555</t>
  </si>
  <si>
    <t>janko.boxing@gmail.com</t>
  </si>
  <si>
    <t>Ján Brandejs</t>
  </si>
  <si>
    <t>SK8202000000001707140853</t>
  </si>
  <si>
    <t>SK2902000000001784559156</t>
  </si>
  <si>
    <t>SK0975000000000711653673</t>
  </si>
  <si>
    <t>www.cyklotrial.sk</t>
  </si>
  <si>
    <t>stefan@blackmail.sk</t>
  </si>
  <si>
    <t>SK4402000000001787605656</t>
  </si>
  <si>
    <t>SK0802000000001785260359</t>
  </si>
  <si>
    <t>SK3902000000001786674158</t>
  </si>
  <si>
    <t>Daniel Granec, Peter Žák</t>
  </si>
  <si>
    <t>SK3102000000002993656651</t>
  </si>
  <si>
    <t>SK3909000000005017019915</t>
  </si>
  <si>
    <t>SK6609000000000011495643</t>
  </si>
  <si>
    <t>Tatiana Polatseková</t>
  </si>
  <si>
    <t>831 02</t>
  </si>
  <si>
    <t>SK8211110000001331589029</t>
  </si>
  <si>
    <t>skga@skga.sk</t>
  </si>
  <si>
    <t>SK8502000000001785240155</t>
  </si>
  <si>
    <t>SK3702000000001785139751</t>
  </si>
  <si>
    <t>SK9402000000001708549853</t>
  </si>
  <si>
    <t>szh@slovakhandball.sk</t>
  </si>
  <si>
    <t>Ivan Sabovik</t>
  </si>
  <si>
    <t>SK7702000000001785723456</t>
  </si>
  <si>
    <t>SK9602000000001790235457</t>
  </si>
  <si>
    <t>SK0609000000000174261462</t>
  </si>
  <si>
    <t>SK5309000000005048685507</t>
  </si>
  <si>
    <t>SK2911110000006601101015</t>
  </si>
  <si>
    <t>www.zvazraftingu.sk</t>
  </si>
  <si>
    <t>SK4111000000002627762067</t>
  </si>
  <si>
    <t>SK5102000000001180969955</t>
  </si>
  <si>
    <t>SK5102000000001786663854</t>
  </si>
  <si>
    <t>SK9002000000001785091655</t>
  </si>
  <si>
    <t>SK5602000000001785790958</t>
  </si>
  <si>
    <t>SK1402000000001785214758</t>
  </si>
  <si>
    <t>Felicitas Babušíková</t>
  </si>
  <si>
    <t>SK4956000000007501462002</t>
  </si>
  <si>
    <t>www.speedskating.sk</t>
  </si>
  <si>
    <t>SK9131000000004001162405</t>
  </si>
  <si>
    <t>Slovenská asociácia kulturistiky, fitness a silového trojboja</t>
  </si>
  <si>
    <t>SK0275000000000202020843</t>
  </si>
  <si>
    <t>SK5802000000001308039053</t>
  </si>
  <si>
    <t>SK0902000000001177761854</t>
  </si>
  <si>
    <t>SK6002000000001785433053</t>
  </si>
  <si>
    <t>SK4511000000002623836890</t>
  </si>
  <si>
    <t>SK7502000000001788495655</t>
  </si>
  <si>
    <t>www.sas-snowboarding.sk</t>
  </si>
  <si>
    <t>office@sas-snowboarding.sk</t>
  </si>
  <si>
    <t>Július Hermély</t>
  </si>
  <si>
    <t>SK4102000022250113237012</t>
  </si>
  <si>
    <t>SK7102000000001785316455</t>
  </si>
  <si>
    <t>Dušan Poláček ml.</t>
  </si>
  <si>
    <t>Dušan Poláček st.</t>
  </si>
  <si>
    <t>SK9609000000000361789457</t>
  </si>
  <si>
    <t>SK8811000000002628762843</t>
  </si>
  <si>
    <t>Milan Mazúr</t>
  </si>
  <si>
    <t>SK1302000000003074225951</t>
  </si>
  <si>
    <t>SK2302000000001784869955</t>
  </si>
  <si>
    <t>SK1202000000001785785251</t>
  </si>
  <si>
    <t>Lichnerova 72</t>
  </si>
  <si>
    <t>Senec</t>
  </si>
  <si>
    <t>903 01</t>
  </si>
  <si>
    <t>SK4609000000000011473305</t>
  </si>
  <si>
    <t>SK7502000022250113333012</t>
  </si>
  <si>
    <t>SK8502000000003207075855</t>
  </si>
  <si>
    <t>SK9302000000350024136172</t>
  </si>
  <si>
    <t>SK7775000000000613101613</t>
  </si>
  <si>
    <t>SK6911000000002620098466</t>
  </si>
  <si>
    <t>SK3702000000001785595554</t>
  </si>
  <si>
    <t>SK7502000000001785818455</t>
  </si>
  <si>
    <t>SK3502000000001784933953</t>
  </si>
  <si>
    <t>SK1209000000000110804827</t>
  </si>
  <si>
    <t>SK7111110000006601147013</t>
  </si>
  <si>
    <t>SK1502000000001785502151</t>
  </si>
  <si>
    <t>Tatiana Šebestová</t>
  </si>
  <si>
    <t>šípky</t>
  </si>
  <si>
    <t>Szakkayho 1</t>
  </si>
  <si>
    <t>SK2609000000000575362504</t>
  </si>
  <si>
    <t>www.slovakiadart.sk</t>
  </si>
  <si>
    <t>info@sipky.sk</t>
  </si>
  <si>
    <t>Karol Kirchner</t>
  </si>
  <si>
    <t>SK2711000000002629039227</t>
  </si>
  <si>
    <t>Slovenská asociácia Taekwondo WTF</t>
  </si>
  <si>
    <t>SK7202000000001785564854</t>
  </si>
  <si>
    <t>Škultétyho 1</t>
  </si>
  <si>
    <t>SK5002000000001978148953</t>
  </si>
  <si>
    <t>SK0302000000001785577057</t>
  </si>
  <si>
    <t>SK2311000000002625838590</t>
  </si>
  <si>
    <t>SK4102000000001783594857</t>
  </si>
  <si>
    <t>jurasek@triathlon.sk</t>
  </si>
  <si>
    <t>SK9702000000001785847256</t>
  </si>
  <si>
    <t>rowingslovakia@gmail.com</t>
  </si>
  <si>
    <t>SK6502000000001781653358</t>
  </si>
  <si>
    <t>Alexander Vaško</t>
  </si>
  <si>
    <t>SK1402000000001785315153</t>
  </si>
  <si>
    <t>SK0302000000001772191251</t>
  </si>
  <si>
    <t>SK4402000000001785581654</t>
  </si>
  <si>
    <t>SK6402000000001785753954</t>
  </si>
  <si>
    <t>František Lengyel, Elena Valentová</t>
  </si>
  <si>
    <t>SK3011000000002929885740</t>
  </si>
  <si>
    <t>spcoffice@spv.sk</t>
  </si>
  <si>
    <t>www.sztps.sk</t>
  </si>
  <si>
    <t>SK3409000000000171527595</t>
  </si>
  <si>
    <t>Ida Ovečková</t>
  </si>
  <si>
    <t>SK8202000000000138733012</t>
  </si>
  <si>
    <t>www.saus.sk</t>
  </si>
  <si>
    <t>Július Dubovský</t>
  </si>
  <si>
    <t>Michaela Masárová</t>
  </si>
  <si>
    <t>SK3102000000001351727951</t>
  </si>
  <si>
    <t>Slovenský cykloklub</t>
  </si>
  <si>
    <t>Piešťany</t>
  </si>
  <si>
    <t>921 01</t>
  </si>
  <si>
    <t>SK7602000000001438224951</t>
  </si>
  <si>
    <t>SK0711000000002627023539</t>
  </si>
  <si>
    <t>akciová spoločnosť</t>
  </si>
  <si>
    <t>miko@slovakiaring.sk</t>
  </si>
  <si>
    <t>Od</t>
  </si>
  <si>
    <t>Do</t>
  </si>
  <si>
    <t>Skratka</t>
  </si>
  <si>
    <t>Vysvetlenie</t>
  </si>
  <si>
    <t>VYSVETLIVKY</t>
  </si>
  <si>
    <t>Účel úhrady (stĺpec A)</t>
  </si>
  <si>
    <t>Interné číslo účtovného dokladu (stĺpec B)</t>
  </si>
  <si>
    <t>Dátum skutočnej úhrady účtovného dokladu (stĺpec D)</t>
  </si>
  <si>
    <t>Dodávateľ plnenia (stĺpec F)</t>
  </si>
  <si>
    <t>(1) Z dotácie ani v rámci spolufinancovania nie je možné poskytovať „príspevky“, „dotácie“ ani akékoľvek iné platby bez zmluvy o preplatení nákladov (alebo o „refundácii“), pričom kópie týchto primárnych dokladov musia byť uložené u prijímateľa dotácie a na požiadanie predložené príslušným orgánom vykonávajúcim kontrolu.</t>
  </si>
  <si>
    <t>(2) „Záloha“ právnickej osobe je vo svojej podstate „dotácia“, čiže nesmie byť poskytnutá žiadnej právnickej osobe. Je to rozdiel oproti fyzickej osobe, ktorá bola vyslaná na pracovnú cestu, a ktorá vopred dostala prostriedky na krytie svojich nákladov podľa zákona, a ktoré zúčtováva po skončení pracovnej cesty. Dotácia sa nesmie použiť na žiadnu platbu bez dokladu (príjmový doklad predstaviteľa klubu nestačí, nakoľko to je iba doklad, na ktorom nie sú ceny za konečný tovar/službu). Dokladom môže byť iba pokladničný blok/faktúra konečného poskytovateľa služby, alebo dodávateľa tovaru.</t>
  </si>
  <si>
    <t>DÔLEŽITÉ UPOZORNENIA</t>
  </si>
  <si>
    <t>Povinne vyúčtovaná suma</t>
  </si>
  <si>
    <t>Grafické vysvetlenie spolufinancovania (napr. 35%):</t>
  </si>
  <si>
    <t>(4) Na žiadnom doklade nemôže byť uvedený účel, na ktorý sa peniaze môžu použiť, ale na čo konkrétne boli použité (čo konkrétne bolo zakúpené/zaplatené).</t>
  </si>
  <si>
    <t xml:space="preserve">v prípade, ak dodávateľom plnenia je živnostník, obchodné meno živnostníka, to znamená </t>
  </si>
  <si>
    <t>v prípade vyúčtovania služobného vozidla prijímateľa dotácie osoba, ktorá zodpovedá za toto vozidlo (meno a priezvisko, NIE napr. "osoba 1"),</t>
  </si>
  <si>
    <t>v prípade pracovnej cesty účastník pracovnej cesty, resp. vedúci výpravy (meno a priezvisko, a NIE napr. "osoba 1"),</t>
  </si>
  <si>
    <t>v prípade, ak finančné prostriedky dostal športovec ako odmenu na základe schválenej dotácie, je to príslušný športovec, a je potrebné uviesť jeho meno a priezvisko (NIE napr. "osoba 1"),</t>
  </si>
  <si>
    <t>POKYNY NA VYPLNENIE FORMULÁRA</t>
  </si>
  <si>
    <t>Číslo externého dokladu nie je číslo interného dokladu vo vašom účtovníctve ani číslo bankového výpisu. Takže má byť iné ako interné číslo. Ak si však vo vašom účtovníctve uvediete interné číslo rovnaké ako externé, je to v poriadku.</t>
  </si>
  <si>
    <r>
      <t>(3) V hárku „</t>
    </r>
    <r>
      <rPr>
        <b/>
        <sz val="10"/>
        <rFont val="Arial"/>
        <family val="2"/>
        <charset val="238"/>
      </rPr>
      <t>Doklady</t>
    </r>
    <r>
      <rPr>
        <sz val="10"/>
        <rFont val="Arial"/>
        <family val="2"/>
        <charset val="238"/>
      </rPr>
      <t>“ vyberte zo zoznamu svoju organizáciu („Prijímateľ dotácie“).</t>
    </r>
  </si>
  <si>
    <r>
      <t xml:space="preserve">(6) Pri vkladaní údajov ako pomôcky </t>
    </r>
    <r>
      <rPr>
        <b/>
        <sz val="10"/>
        <rFont val="Arial"/>
        <family val="2"/>
        <charset val="238"/>
      </rPr>
      <t>použite komentáre</t>
    </r>
    <r>
      <rPr>
        <sz val="10"/>
        <rFont val="Arial"/>
        <family val="2"/>
        <charset val="238"/>
      </rPr>
      <t>, ktoré sa zobrazia, keď podržíte kurzor myši nad bunkami označenými malými červenými trojuholníčkami v záhlaví stĺpcov.</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</si>
  <si>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</si>
  <si>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Číslo externého (originálneho) účtovného dokladu (stĺpec C)</t>
  </si>
  <si>
    <t>Číslo externého (originálneho)
účtovného dokladu</t>
  </si>
  <si>
    <t>V prípade pracovnej cesty (majstrovstvá sveta, sústredenie, kongres, zasadnutie komisie a pod.) je potrebné vybrať zo zoznamu položku "Pracovná cesta" a vypísať konkrétne údaje podľa vzoru. UPOZORNENIE: pod pracovnou cestou sa rozumie každé podujatie, výkonný výbor, valné zhromaždenie, sústredenie, výcvikový tábor, zasadnutie komisie, konferencia, podujatie, súťaž, svetový pohár, európsky pohár, príp. iná akcia.</t>
  </si>
  <si>
    <t>v ostatných prípadoch VŽDY konečný prijímateľ finančných prostriedkov, dodávateľ podľa faktúry/pokladničného bloku, napríklad: Slovenská pošta, Slovak Telekom, Gumon a.s., OMV s.r.o., Lufthansa, Slovak Lines, Autoopravovňa Tibor, Horská chata Malina, Jozef Mak - podnikateľ</t>
  </si>
  <si>
    <r>
      <t xml:space="preserve">Popis úhrady
</t>
    </r>
    <r>
      <rPr>
        <b/>
        <sz val="8"/>
        <color indexed="10"/>
        <rFont val="Arial"/>
        <family val="2"/>
        <charset val="238"/>
      </rPr>
      <t>(vyberte z rozbaľovacieho zoznamu, alebo zadajte voľný text)</t>
    </r>
  </si>
  <si>
    <t>Popis úhrady (stĺpec E)</t>
  </si>
  <si>
    <t>Základom je vybrať si tú správnu z ponúkaných možností.</t>
  </si>
  <si>
    <t xml:space="preserve">V prípade refundácie (napr. výdavkov klubu) treba uzatvoriť zmluvu o refundácii (s daným klubom) a rozpísať použitie na konkrétne položky. </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</si>
  <si>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</si>
  <si>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</si>
  <si>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</si>
  <si>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VLAK</t>
  </si>
  <si>
    <t>lietadlo</t>
  </si>
  <si>
    <t>vlak</t>
  </si>
  <si>
    <t>LOD</t>
  </si>
  <si>
    <t>loď</t>
  </si>
  <si>
    <t>Príklady vyplnenia formulára</t>
  </si>
  <si>
    <t>Slovenský zväz skúšobný</t>
  </si>
  <si>
    <t>(1) - športová reprezentácia SR a rozvoj športového odvetvia</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</si>
  <si>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</si>
  <si>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</si>
  <si>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</si>
  <si>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</si>
  <si>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</si>
  <si>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</si>
  <si>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</si>
  <si>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</si>
  <si>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</si>
  <si>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</si>
  <si>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</si>
  <si>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</si>
  <si>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</si>
  <si>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</si>
  <si>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</si>
  <si>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</si>
  <si>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</si>
  <si>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</si>
  <si>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</si>
  <si>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</si>
  <si>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</si>
  <si>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</si>
  <si>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</si>
  <si>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</si>
  <si>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</si>
  <si>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</si>
  <si>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</si>
  <si>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</si>
  <si>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</si>
  <si>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</si>
  <si>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</si>
  <si>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</si>
  <si>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</si>
  <si>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</si>
  <si>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</si>
  <si>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</si>
  <si>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</si>
  <si>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</si>
  <si>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</si>
  <si>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</si>
  <si>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</si>
  <si>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</si>
  <si>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</si>
  <si>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</si>
  <si>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</si>
  <si>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</si>
  <si>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</si>
  <si>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</si>
  <si>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</si>
  <si>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</si>
  <si>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</si>
  <si>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</si>
  <si>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</si>
  <si>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</si>
  <si>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P1/V/259</t>
  </si>
  <si>
    <t>20123698752</t>
  </si>
  <si>
    <t>SPORTMEDICAL s.r.o., Bratislava</t>
  </si>
  <si>
    <t>40010</t>
  </si>
  <si>
    <t>nákup materiálu - reprezentačná vlajka 1 ks</t>
  </si>
  <si>
    <t>ADAT, s.r.o.</t>
  </si>
  <si>
    <t>Prestige catering, s.r.o.</t>
  </si>
  <si>
    <t>DF500</t>
  </si>
  <si>
    <t>prenájom plavárne, 4 dráhy, 8 hodín</t>
  </si>
  <si>
    <t>Mesto Žilina</t>
  </si>
  <si>
    <t>305/20104</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</si>
  <si>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</si>
  <si>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</si>
  <si>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</si>
  <si>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</si>
  <si>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</si>
  <si>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</si>
  <si>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</si>
  <si>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</si>
  <si>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</si>
  <si>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</si>
  <si>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</si>
  <si>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</si>
  <si>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</si>
  <si>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</si>
  <si>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</si>
  <si>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</si>
  <si>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</si>
  <si>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</si>
  <si>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</si>
  <si>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</si>
  <si>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</si>
  <si>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</si>
  <si>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</si>
  <si>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</si>
  <si>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</si>
  <si>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</si>
  <si>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</si>
  <si>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</si>
  <si>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</si>
  <si>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</si>
  <si>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</si>
  <si>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(7) - Sergej Bubka</t>
  </si>
  <si>
    <t xml:space="preserve">Peter Konrád </t>
  </si>
  <si>
    <t>regenerácia</t>
  </si>
  <si>
    <t>369</t>
  </si>
  <si>
    <t>Národné tenisové centrum, a.s.</t>
  </si>
  <si>
    <t>25412</t>
  </si>
  <si>
    <t>doplnky výživy</t>
  </si>
  <si>
    <t>Sunpharma, s.r.o.</t>
  </si>
  <si>
    <t>(3) - nákup mikrobusu</t>
  </si>
  <si>
    <t>nákup mikrobusu, EVČ BA 111 SS (faktúra doložená v prílohe vyúčtovania)</t>
  </si>
  <si>
    <t>AUDI centrum, s.r.o.</t>
  </si>
  <si>
    <t>(3) - rekonštrukcia športovej haly</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</si>
  <si>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</si>
  <si>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</si>
  <si>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</si>
  <si>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</si>
  <si>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 xml:space="preserve"> </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</si>
  <si>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</si>
  <si>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</si>
  <si>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</si>
  <si>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</si>
  <si>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</si>
  <si>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</si>
  <si>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</si>
  <si>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</si>
  <si>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</si>
  <si>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</si>
  <si>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</si>
  <si>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</si>
  <si>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</si>
  <si>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</si>
  <si>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</si>
  <si>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</si>
  <si>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</si>
  <si>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</si>
  <si>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</si>
  <si>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</si>
  <si>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</si>
  <si>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</si>
  <si>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(2) Peter Novák - odmena športovcom</t>
  </si>
  <si>
    <t>760998</t>
  </si>
  <si>
    <t>Peter Novák</t>
  </si>
  <si>
    <t>(2) Miroslav Hurban - odmena trénerom</t>
  </si>
  <si>
    <t>760852</t>
  </si>
  <si>
    <t xml:space="preserve">odmena trénerovi mládeže </t>
  </si>
  <si>
    <t>Miroslav Hurban</t>
  </si>
  <si>
    <t>(6) Národná súťaž v skúškach</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</si>
  <si>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</si>
  <si>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</si>
  <si>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</si>
  <si>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</si>
  <si>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</si>
  <si>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</si>
  <si>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</si>
  <si>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</si>
  <si>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</si>
  <si>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(6) školské M-SR v skúškach</t>
  </si>
  <si>
    <t>952</t>
  </si>
  <si>
    <t>športový materiál - bedmintonové rakety, košíky</t>
  </si>
  <si>
    <t xml:space="preserve">Funny sport, s.r.o., Prešov </t>
  </si>
  <si>
    <t>zdravotné služby</t>
  </si>
  <si>
    <t>DZS OPTIMUS, s.r.o.</t>
  </si>
  <si>
    <t>(5) obnova turistických značkovaných trás a údržba turistických informačných miest</t>
  </si>
  <si>
    <t>V582/14</t>
  </si>
  <si>
    <t>materiál na obnovu značkovania - okres Poprad - farby, štetce, stĺpiky</t>
  </si>
  <si>
    <t>Color, s.r.o., Poprad</t>
  </si>
  <si>
    <t>36063835-026 02</t>
  </si>
  <si>
    <t>36063835-026 03</t>
  </si>
  <si>
    <t>31824021-026 02</t>
  </si>
  <si>
    <t>31824021-026 03</t>
  </si>
  <si>
    <t>17315166-026 02</t>
  </si>
  <si>
    <t>17315166-026 03</t>
  </si>
  <si>
    <t>30811546-026 02</t>
  </si>
  <si>
    <t>30811546-026 03</t>
  </si>
  <si>
    <t>30844568-026 02</t>
  </si>
  <si>
    <t>30844568-026 03</t>
  </si>
  <si>
    <t>35656743-026 02</t>
  </si>
  <si>
    <t>35656743-026 03</t>
  </si>
  <si>
    <t>31753825-026 02</t>
  </si>
  <si>
    <t>31753825-026 03</t>
  </si>
  <si>
    <t>Slovenský zväz bobistov</t>
  </si>
  <si>
    <t>36067580-026 02</t>
  </si>
  <si>
    <t>36128147-026 02</t>
  </si>
  <si>
    <t>36128147-026 03</t>
  </si>
  <si>
    <t>31744621-026 02</t>
  </si>
  <si>
    <t>31744621-026 03</t>
  </si>
  <si>
    <t>37841866-026 02</t>
  </si>
  <si>
    <t>37841866-026 03</t>
  </si>
  <si>
    <t>34056939-026 02</t>
  </si>
  <si>
    <t>34056939-026 03</t>
  </si>
  <si>
    <t>31806431-026 02</t>
  </si>
  <si>
    <t>31806431-026 03</t>
  </si>
  <si>
    <t>Slovenská asociácia dynamickej streľby</t>
  </si>
  <si>
    <t>30810108-026 02</t>
  </si>
  <si>
    <t>17308518-026 02</t>
  </si>
  <si>
    <t>17308518-026 03</t>
  </si>
  <si>
    <t>31795421-026 02</t>
  </si>
  <si>
    <t>31795421-026 03</t>
  </si>
  <si>
    <t>31749852-026 02</t>
  </si>
  <si>
    <t>31749852-026 03</t>
  </si>
  <si>
    <t>31825443-026 02</t>
  </si>
  <si>
    <t>31825443-026 03</t>
  </si>
  <si>
    <t>37888374-026 03</t>
  </si>
  <si>
    <t>37888374-026 02</t>
  </si>
  <si>
    <t>30774772-026 02</t>
  </si>
  <si>
    <t>30793211-026 02</t>
  </si>
  <si>
    <t>30793211-026 03</t>
  </si>
  <si>
    <t>31787801-026 02</t>
  </si>
  <si>
    <t>30845068-026 02</t>
  </si>
  <si>
    <t>30845068-026 03</t>
  </si>
  <si>
    <t>12664901-026 02</t>
  </si>
  <si>
    <t>12664901-026 03</t>
  </si>
  <si>
    <t>12664863-026 02</t>
  </si>
  <si>
    <t>12664863-026 03</t>
  </si>
  <si>
    <t>12664863-026 04</t>
  </si>
  <si>
    <t>34003975-026 02</t>
  </si>
  <si>
    <t>34003975-026 03</t>
  </si>
  <si>
    <t>30811571-026 02</t>
  </si>
  <si>
    <t>30811571-026 03</t>
  </si>
  <si>
    <t>31119247-026 02</t>
  </si>
  <si>
    <t>31119247-026 03</t>
  </si>
  <si>
    <t>31771688-026 02</t>
  </si>
  <si>
    <t>31771688-026 03</t>
  </si>
  <si>
    <t>31805540-026 02</t>
  </si>
  <si>
    <t>31805540-026 03</t>
  </si>
  <si>
    <t>30688060-026 02</t>
  </si>
  <si>
    <t>30688060-026 03</t>
  </si>
  <si>
    <t>31940668-026 02</t>
  </si>
  <si>
    <t>31940668-026 03</t>
  </si>
  <si>
    <t>30842069-026 02</t>
  </si>
  <si>
    <t>30842069-026 03</t>
  </si>
  <si>
    <t>30845386-026 02</t>
  </si>
  <si>
    <t>30845386-026 03</t>
  </si>
  <si>
    <t>30793009-026 02</t>
  </si>
  <si>
    <t>30793009-026 03</t>
  </si>
  <si>
    <t>42133700-026 02</t>
  </si>
  <si>
    <t>42133700-026 03</t>
  </si>
  <si>
    <t>17331561-026 02</t>
  </si>
  <si>
    <t>17331561-026 03</t>
  </si>
  <si>
    <t>17331561-026 01</t>
  </si>
  <si>
    <t>30788714-026 02</t>
  </si>
  <si>
    <t>30788714-026 03</t>
  </si>
  <si>
    <t>30813883-026 02</t>
  </si>
  <si>
    <t>30813883-026 03</t>
  </si>
  <si>
    <t>30806887-026 02</t>
  </si>
  <si>
    <t>30806887-026 03</t>
  </si>
  <si>
    <t>30806518-026 02</t>
  </si>
  <si>
    <t>30806518-026 03</t>
  </si>
  <si>
    <t>36068764-026 02</t>
  </si>
  <si>
    <t>36068764-026 03</t>
  </si>
  <si>
    <t>31751075-026 02</t>
  </si>
  <si>
    <t>31751075-026 03</t>
  </si>
  <si>
    <t>30811686-026 02</t>
  </si>
  <si>
    <t>30811686-026 03</t>
  </si>
  <si>
    <t>37818058-026 02</t>
  </si>
  <si>
    <t>37818058-026 03</t>
  </si>
  <si>
    <t>31871526-026 02</t>
  </si>
  <si>
    <t>31871526-026 03</t>
  </si>
  <si>
    <t>31989373-026 02</t>
  </si>
  <si>
    <t>31989373-026 03</t>
  </si>
  <si>
    <t>37998919-026 02</t>
  </si>
  <si>
    <t>37998919-026 03</t>
  </si>
  <si>
    <t>17316723-026 02</t>
  </si>
  <si>
    <t>17316723-026 03</t>
  </si>
  <si>
    <t>30807018-026 02</t>
  </si>
  <si>
    <t>30807018-026 03</t>
  </si>
  <si>
    <t>30806836-026 02</t>
  </si>
  <si>
    <t>30806836-026 03</t>
  </si>
  <si>
    <t>17310571-026 02</t>
  </si>
  <si>
    <t>17310571-026 03</t>
  </si>
  <si>
    <t>30806437-026 02</t>
  </si>
  <si>
    <t>30806437-026 03</t>
  </si>
  <si>
    <t>35538015-026 02</t>
  </si>
  <si>
    <t>35538015-026 03</t>
  </si>
  <si>
    <t>37938941-026 02</t>
  </si>
  <si>
    <t>37938941-026 03</t>
  </si>
  <si>
    <t>30814910-026 02</t>
  </si>
  <si>
    <t>30814910-026 03</t>
  </si>
  <si>
    <t>30794617-026 02</t>
  </si>
  <si>
    <t>30794617-026 03</t>
  </si>
  <si>
    <t>30811384-026 02</t>
  </si>
  <si>
    <t>30811384-026 03</t>
  </si>
  <si>
    <t>30811384-026 04</t>
  </si>
  <si>
    <t>31745466-026 02</t>
  </si>
  <si>
    <t>31745466-026 03</t>
  </si>
  <si>
    <t>30793203-026 02</t>
  </si>
  <si>
    <t>30793203-026 03</t>
  </si>
  <si>
    <t>31796079-026 02</t>
  </si>
  <si>
    <t>31796079-026 03</t>
  </si>
  <si>
    <t>31791981-026 02</t>
  </si>
  <si>
    <t>31791981-026 03</t>
  </si>
  <si>
    <t>42254388-026 02</t>
  </si>
  <si>
    <t>30841798-026 02</t>
  </si>
  <si>
    <t>30841798-026 03</t>
  </si>
  <si>
    <t>31745661-026 02</t>
  </si>
  <si>
    <t>31745661-026 03</t>
  </si>
  <si>
    <t>22665234-026 02</t>
  </si>
  <si>
    <t>22665234-026 03</t>
  </si>
  <si>
    <t>17325391-026 01</t>
  </si>
  <si>
    <t>17325391-026 02</t>
  </si>
  <si>
    <t>17316731-026 02</t>
  </si>
  <si>
    <t>30811406-026 02</t>
  </si>
  <si>
    <t>34009388-026 05</t>
  </si>
  <si>
    <t>30811082-026 01</t>
  </si>
  <si>
    <t>30811082-026 02</t>
  </si>
  <si>
    <t>30811082-026 05</t>
  </si>
  <si>
    <t>boby</t>
  </si>
  <si>
    <t>Líščie údolie 134</t>
  </si>
  <si>
    <t>841 04</t>
  </si>
  <si>
    <t>SK9711000000002621530361</t>
  </si>
  <si>
    <t>www.boby.sk</t>
  </si>
  <si>
    <t>szb@boby.sk</t>
  </si>
  <si>
    <t>Milan Jagnešák</t>
  </si>
  <si>
    <t>Zdenka Jagnešáková</t>
  </si>
  <si>
    <t>dynamická streľba</t>
  </si>
  <si>
    <t>Jánošíkova 10</t>
  </si>
  <si>
    <t>Rimavská Sobota</t>
  </si>
  <si>
    <t>979 01</t>
  </si>
  <si>
    <t>SK7531000000004000205012</t>
  </si>
  <si>
    <t>www.sads.sk</t>
  </si>
  <si>
    <t>prezident@sads.sk</t>
  </si>
  <si>
    <t>Alexander Szabó</t>
  </si>
  <si>
    <t>Karol Šefranko</t>
  </si>
  <si>
    <t>Karpatská 15</t>
  </si>
  <si>
    <t>SK7502000000001786468258</t>
  </si>
  <si>
    <t>szvm@szvm.eu</t>
  </si>
  <si>
    <t>Peter Dragúň</t>
  </si>
  <si>
    <t>predseda, podpredseda</t>
  </si>
  <si>
    <t>P</t>
  </si>
  <si>
    <t>Bajkalská 7A</t>
  </si>
  <si>
    <t>Peter Korčok, Vladimír Gubrický</t>
  </si>
  <si>
    <t>949 01</t>
  </si>
  <si>
    <t>www.softballslovakia.com</t>
  </si>
  <si>
    <t>office@softballslovakia.com</t>
  </si>
  <si>
    <t>Richard Bohunický</t>
  </si>
  <si>
    <t>Michal Baka</t>
  </si>
  <si>
    <t>slovenska.asociacia.bocce@gmail.com</t>
  </si>
  <si>
    <t>www.sbf.sk</t>
  </si>
  <si>
    <t>office@curling.sk</t>
  </si>
  <si>
    <t>Pavol Pitoňák</t>
  </si>
  <si>
    <t>Peter Privara, Katarína Jakubová</t>
  </si>
  <si>
    <t>Katarína Jakubová</t>
  </si>
  <si>
    <t>Slovenská asociácia Frisbee</t>
  </si>
  <si>
    <t>Tomáš Lehuta</t>
  </si>
  <si>
    <t>futbal</t>
  </si>
  <si>
    <t>beata.soltysova@futbalsfz.sk</t>
  </si>
  <si>
    <t>Beata Šoltýsová</t>
  </si>
  <si>
    <t>dobsovic@futsalslovakia.sk</t>
  </si>
  <si>
    <t>Dušan Dobšovič</t>
  </si>
  <si>
    <t>go</t>
  </si>
  <si>
    <t>Slovenská asociácia go</t>
  </si>
  <si>
    <t>SK6875000000004021066795</t>
  </si>
  <si>
    <t>www.sago.sk</t>
  </si>
  <si>
    <t>slovakgo@gmail.com</t>
  </si>
  <si>
    <t>Miroslav Poliak</t>
  </si>
  <si>
    <t>Kamil Balga</t>
  </si>
  <si>
    <t>gymnastika</t>
  </si>
  <si>
    <t xml:space="preserve">832 80 </t>
  </si>
  <si>
    <t>gs@sjf.sk</t>
  </si>
  <si>
    <t>podpredseda, člen predsedníctva, člen predsedníctva</t>
  </si>
  <si>
    <t>kanoistika</t>
  </si>
  <si>
    <t>Tomáš Lángh</t>
  </si>
  <si>
    <t>karate</t>
  </si>
  <si>
    <t>onuscak@kickboxing.sk</t>
  </si>
  <si>
    <t>korčuľovanie</t>
  </si>
  <si>
    <t>slovakskating@kraso.sk</t>
  </si>
  <si>
    <t>Kažimírová Helena</t>
  </si>
  <si>
    <t>Martin Sonoga</t>
  </si>
  <si>
    <t>kulturistika</t>
  </si>
  <si>
    <t>kynológia</t>
  </si>
  <si>
    <t>Zväz športovej kynológie SR</t>
  </si>
  <si>
    <t>Medený Hámor 7</t>
  </si>
  <si>
    <t>SK7611000000002626480455</t>
  </si>
  <si>
    <t>www.zsk-sr.sk</t>
  </si>
  <si>
    <t>zsk-sr@zsk-sr.sk</t>
  </si>
  <si>
    <t>Ivan Kočajda</t>
  </si>
  <si>
    <t>office@archerysvk.sk</t>
  </si>
  <si>
    <t>Alena Hurbanová</t>
  </si>
  <si>
    <t>lyžovanie</t>
  </si>
  <si>
    <t>info@slovak-ski.sk</t>
  </si>
  <si>
    <t>prezident, podpredseda predsedníctva</t>
  </si>
  <si>
    <t>Pavol Barbarič</t>
  </si>
  <si>
    <t>plavecké športy</t>
  </si>
  <si>
    <t>Zuzana Strapková</t>
  </si>
  <si>
    <t>Mlynská 4</t>
  </si>
  <si>
    <t>Stupava</t>
  </si>
  <si>
    <t>900 31</t>
  </si>
  <si>
    <t>rybárstvo</t>
  </si>
  <si>
    <t>Ľuboš Javor</t>
  </si>
  <si>
    <t>Mária Sprušanská</t>
  </si>
  <si>
    <t>rybolovná technika</t>
  </si>
  <si>
    <t>Jozef Škvarek</t>
  </si>
  <si>
    <t>Viera Bachárová Findurová</t>
  </si>
  <si>
    <t>Bobrovec 550</t>
  </si>
  <si>
    <t>Bobrovec</t>
  </si>
  <si>
    <t>032 21</t>
  </si>
  <si>
    <t>office@skimountaineering.sk</t>
  </si>
  <si>
    <t>Andrej Škovrán</t>
  </si>
  <si>
    <t>Dagmar Raschmanová</t>
  </si>
  <si>
    <t>taekwondo</t>
  </si>
  <si>
    <t>Michal Sihelník</t>
  </si>
  <si>
    <t>šport zdravotne znevýhodnených športovcov</t>
  </si>
  <si>
    <t>Slovenská asociácia zrakovo postihnutých športovcov</t>
  </si>
  <si>
    <t>Cementárenská 16</t>
  </si>
  <si>
    <t>www.sazps.sk</t>
  </si>
  <si>
    <t>Pavol Valent</t>
  </si>
  <si>
    <t>SK6281200000001412262060</t>
  </si>
  <si>
    <t>SK4781200000001412465060</t>
  </si>
  <si>
    <t>Blumentálska 13</t>
  </si>
  <si>
    <t>811 07</t>
  </si>
  <si>
    <t>www.cykloklub.sk</t>
  </si>
  <si>
    <t>Mária Zuzaniaková</t>
  </si>
  <si>
    <t>Jozef Liba</t>
  </si>
  <si>
    <t>Asociácia športu pre všetkých Slovenskej republiky</t>
  </si>
  <si>
    <t>SK5302000000002155155954</t>
  </si>
  <si>
    <t>www.aspv.sk</t>
  </si>
  <si>
    <t>aspv@aspv.sk</t>
  </si>
  <si>
    <t>Ján Holko</t>
  </si>
  <si>
    <t>JK Rozálka Pezinok</t>
  </si>
  <si>
    <t>Pezinok</t>
  </si>
  <si>
    <t>902 01</t>
  </si>
  <si>
    <t>SK7409000000005036443826</t>
  </si>
  <si>
    <t>www.rozalka.sk</t>
  </si>
  <si>
    <t>rozalka@rozalka.sk</t>
  </si>
  <si>
    <t>Simona Friebertová</t>
  </si>
  <si>
    <t>Slovenský Orol</t>
  </si>
  <si>
    <t>Radlinského 28</t>
  </si>
  <si>
    <t>SK7302000000001343321951</t>
  </si>
  <si>
    <t>www.slovenskyorol.sk</t>
  </si>
  <si>
    <t>info@slovenskyorol.sk</t>
  </si>
  <si>
    <t>Jozef Gálik</t>
  </si>
  <si>
    <t>Kolkáreň 35</t>
  </si>
  <si>
    <t>Podbrezová</t>
  </si>
  <si>
    <t>976 81</t>
  </si>
  <si>
    <t>SK3809000000005054178499</t>
  </si>
  <si>
    <t>www.zelpo.sk</t>
  </si>
  <si>
    <t>sotakova.lenka@zelpo.sk</t>
  </si>
  <si>
    <t>Marian Kurčík, Ľubor Schwarzbacher</t>
  </si>
  <si>
    <t>Predmet dotácie
(názov, miesto, termín, parametre)</t>
  </si>
  <si>
    <t>Schválená
(eur)</t>
  </si>
  <si>
    <t>SF
(%)</t>
  </si>
  <si>
    <t>Účel</t>
  </si>
  <si>
    <t>42262542-026 02</t>
  </si>
  <si>
    <t>30844711-026 02</t>
  </si>
  <si>
    <t>42254388-026 04</t>
  </si>
  <si>
    <t>42133700-026 04</t>
  </si>
  <si>
    <t>30813883-026 04</t>
  </si>
  <si>
    <t>36068764-026 04</t>
  </si>
  <si>
    <t>31745466-026 04</t>
  </si>
  <si>
    <t>36063835-026 01</t>
  </si>
  <si>
    <t>asanácia, modernizácia a rekonštrukcia futbalového štadióna v Trnave (Trnava, roky 2015 - 2020)</t>
  </si>
  <si>
    <t>17315484-026 01</t>
  </si>
  <si>
    <t>31745661-026 04</t>
  </si>
  <si>
    <t>30811384-026 01</t>
  </si>
  <si>
    <t>30774772-026 04</t>
  </si>
  <si>
    <t>30774772-026 01</t>
  </si>
  <si>
    <t>30793211-026 04</t>
  </si>
  <si>
    <t>30845068-026 04</t>
  </si>
  <si>
    <t>30845386-026 01</t>
  </si>
  <si>
    <t>22665234-026 04</t>
  </si>
  <si>
    <t>31945732-026 02</t>
  </si>
  <si>
    <t>31562141-026 04</t>
  </si>
  <si>
    <t>Športová príprava vybraných športovcov a športových kolektívov</t>
  </si>
  <si>
    <t>Materiálno-technické zabezpečenie športovej reprezentácie SR</t>
  </si>
  <si>
    <t>Vyúčtovaná dotácia</t>
  </si>
  <si>
    <t>Hrubé mzdy vyplatené osobám (zamestnancom) vrátane odvodov zamestnávateľa
počet fyzických osôb (napr. 3):
obdobie (napr. január - marec):</t>
  </si>
  <si>
    <t>b) dolu podpísaná osoba/osoby je oprávnená/sú oprávnené v súlade so stanovami, resp. zriaďovacou listinou na podpis vyúčtovania dotácie poskytnutej v roku 2015.</t>
  </si>
  <si>
    <t>Minimálne
spolufinanc.</t>
  </si>
  <si>
    <t>Vyúčtované
spolufinanc</t>
  </si>
  <si>
    <r>
      <t xml:space="preserve">Skutočne uhradená suma
</t>
    </r>
    <r>
      <rPr>
        <b/>
        <sz val="8"/>
        <color indexed="10"/>
        <rFont val="Arial"/>
        <family val="2"/>
        <charset val="238"/>
      </rPr>
      <t>Z DOTÁCIE</t>
    </r>
    <r>
      <rPr>
        <b/>
        <sz val="8"/>
        <rFont val="Arial"/>
        <family val="2"/>
        <charset val="238"/>
      </rPr>
      <t xml:space="preserve">
(eur)</t>
    </r>
  </si>
  <si>
    <r>
      <t xml:space="preserve">Skutočne uhradená suma
</t>
    </r>
    <r>
      <rPr>
        <b/>
        <sz val="8"/>
        <color indexed="10"/>
        <rFont val="Arial"/>
        <family val="2"/>
        <charset val="238"/>
      </rPr>
      <t xml:space="preserve">AKO SPOLUF.
</t>
    </r>
    <r>
      <rPr>
        <b/>
        <sz val="8"/>
        <rFont val="Arial"/>
        <family val="2"/>
        <charset val="238"/>
      </rPr>
      <t>(eur)</t>
    </r>
  </si>
  <si>
    <t>V prípade vyúčtovania akýchkoľvek služieb vždy uvádzať špecifikáciu, čo daná služba obsahuje (za čo konkrétne bola vykonaná úhrada).</t>
  </si>
  <si>
    <t>Koordinácia projektov a prierezové činnosti v športe</t>
  </si>
  <si>
    <t>c) toto vytlačené a podpísané vyúčtovanie je zhodné s hárkom, ktorý sme zaslali na adresu ziadosti.sport@minedu.sk dňa ....................... o .......... hod. ........ min.</t>
  </si>
  <si>
    <t>Jozefína Maková, j.makova@yahoo.com, +421 901 901 901</t>
  </si>
  <si>
    <t>Jozef Mak, prezident, Peter Pan, viceprezident</t>
  </si>
  <si>
    <r>
      <t xml:space="preserve">(5) Vo vyúčtovaní  </t>
    </r>
    <r>
      <rPr>
        <b/>
        <sz val="10"/>
        <rFont val="Arial"/>
        <family val="2"/>
        <charset val="238"/>
      </rPr>
      <t>neuvádzať</t>
    </r>
    <r>
      <rPr>
        <sz val="10"/>
        <rFont val="Arial"/>
        <family val="2"/>
        <charset val="238"/>
      </rPr>
      <t xml:space="preserve"> doklady, na ktorých sú uvedené služby </t>
    </r>
    <r>
      <rPr>
        <b/>
        <sz val="10"/>
        <rFont val="Arial"/>
        <family val="2"/>
        <charset val="238"/>
      </rPr>
      <t>bez presnej identifikácie</t>
    </r>
    <r>
      <rPr>
        <sz val="10"/>
        <rFont val="Arial"/>
        <family val="2"/>
        <charset val="238"/>
      </rPr>
      <t>, napr. len "na činnosť", "záloha", "dobropis", "príspevok", "dotácia", "preddavok", ale uvádzať, o aký tovar/službu ide.</t>
    </r>
  </si>
  <si>
    <t>V prípade nákupu PHM do služobného vozidla prijímateľa dotácie je potrebné vybrať zo zoznamu položku "Služobné motorové vozidlo" a vypísať konkrétne údaje podľa vzoru (aj obdobie a najazdené kilometre).</t>
  </si>
  <si>
    <t>V prípade vyplácania miezd a dohôd je potrebné vybrať zo zoznamu položku "hrubá mzda vyplatená pracovníkovi" a vyopísať údaje podľa vzoru. V prípade uvádzania hrubých miezd za celý rok uviesť dátum úhrady 31.12.2015.</t>
  </si>
  <si>
    <t>Skutočne uhradená suma (stĺpce G a H)</t>
  </si>
  <si>
    <t>ÚDAJE ZORADIŤ PODĽA ÚČELU ÚHRADY A V RÁMCI JEDNÉHO ÚČELU PODĽA POPISU ÚHRADY</t>
  </si>
  <si>
    <t>A - atletika - Slovenský atletický zväz</t>
  </si>
  <si>
    <t>A - automobilový šport - Slovenská asociácia motoristického športu</t>
  </si>
  <si>
    <t>A - basketbal - Slovenská basketbalová asociácia</t>
  </si>
  <si>
    <t>A - bedminton - Slovenský zväz bedmintonu</t>
  </si>
  <si>
    <t>Slovenská 19</t>
  </si>
  <si>
    <t>Prešov</t>
  </si>
  <si>
    <t>080 01</t>
  </si>
  <si>
    <t>A - biatlon - Slovenský zväz biatlonu</t>
  </si>
  <si>
    <t>A - biliard - Slovenský biliardový zväz</t>
  </si>
  <si>
    <t>A - boby - Slovenský zväz bobistov</t>
  </si>
  <si>
    <t>A - box - Slovenská boxerská federácia</t>
  </si>
  <si>
    <t>A - curling - Slovenský curlingový zväz</t>
  </si>
  <si>
    <t>A - cyklistika - Slovenská cyklotrialová únia</t>
  </si>
  <si>
    <t>A - cyklistika - Slovenský zväz cyklistiky</t>
  </si>
  <si>
    <t>A - dráhový golf - Slovenský zväz dráhového golfu</t>
  </si>
  <si>
    <t>A - dynamická streľba - Slovenská asociácia dynamickej streľby</t>
  </si>
  <si>
    <t>A - džudo - Slovenský zväz judo</t>
  </si>
  <si>
    <t>A - florbal - Slovenský zväz florbalu</t>
  </si>
  <si>
    <t>A - futbal - Slovenský futbalový zväz</t>
  </si>
  <si>
    <t>A - futbal - Slovenský futsal</t>
  </si>
  <si>
    <t>A - go - Slovenská asociácia go</t>
  </si>
  <si>
    <t>A - golf - Slovenská golfová asociácia</t>
  </si>
  <si>
    <t>A - gymnastika - Slovenská gymnastická federácia</t>
  </si>
  <si>
    <t>A - gymnastika - Slovenský zväz modernej gymnastiky</t>
  </si>
  <si>
    <t>A - hádzaná - Slovenský zväz hádzanej</t>
  </si>
  <si>
    <t>A - hokejbal - Slovenská hokejbalová únia</t>
  </si>
  <si>
    <t>A - horolezectvo - Slovenský horolezecký spolok JAMES</t>
  </si>
  <si>
    <t>A - jachting - Slovenský zväz jachtingu</t>
  </si>
  <si>
    <t>A - jazdectvo - Slovenská jazdecká federácia</t>
  </si>
  <si>
    <t>A - kanoistika - Slovenský zväz kanoistiky na divokej vode</t>
  </si>
  <si>
    <t>Lucia Antolová</t>
  </si>
  <si>
    <t>A - kanoistika - Slovenský zväz rýchlostnej kanoistiky</t>
  </si>
  <si>
    <t>A - kanoistika - Zväz vodáctva a raftingu Slovenskej republiky</t>
  </si>
  <si>
    <t>A - karate - Slovenská federácia karate a bojových umení</t>
  </si>
  <si>
    <t>A - karate - Slovenský zväz karate</t>
  </si>
  <si>
    <t>A - kickbox - Slovenský zväz kickboxu</t>
  </si>
  <si>
    <t>A - korčuľovanie - Slovenský krasokorčuliarsky zväz</t>
  </si>
  <si>
    <t>A - korčuľovanie - Slovenský rýchlokorčuliarsky zväz</t>
  </si>
  <si>
    <t>A - korfbal - Slovenská asociácia korfbalu</t>
  </si>
  <si>
    <t>A - kulturistika - Slovenská asociácia kulturistiky, fitness a silového trojboja</t>
  </si>
  <si>
    <t>A - kynológia - Zväz športovej kynológie SR</t>
  </si>
  <si>
    <t>A - ľadový hokej - Slovenský zväz ľadového hokeja</t>
  </si>
  <si>
    <t>A - letecké športy - Slovenský národný aeroklub generála Milana Rastislava Štefánika</t>
  </si>
  <si>
    <t>A - lukostreľba - Slovenský lukostrelecký zväz</t>
  </si>
  <si>
    <t>A - lyžovanie - Slovenská lyžiarska asociácia</t>
  </si>
  <si>
    <t>A - lyžovanie - Snowboardová asociácia Slovenska</t>
  </si>
  <si>
    <t>A - modelárstvo - Zväz modelárov Slovenska</t>
  </si>
  <si>
    <t>A - moderný päťboj - Slovenský zväz moderného päťboja</t>
  </si>
  <si>
    <t>A - motocyklový šport - Slovenská motocyklová federácia</t>
  </si>
  <si>
    <t>A - nohejbal - Slovenská nohejbalová asociácia</t>
  </si>
  <si>
    <t>A - orientačné športy - Slovenský zväz orientačných športov</t>
  </si>
  <si>
    <t>A - plavecké športy - Slovenská plavecká federácia</t>
  </si>
  <si>
    <t>A - plavecké športy - Slovenský zväz vodného póla</t>
  </si>
  <si>
    <t>A - potápanie - Zväz potápačov Slovenska</t>
  </si>
  <si>
    <t>zps@zps-diving.sk</t>
  </si>
  <si>
    <t>A - pozemný hokej - Slovenský zväz pozemného hokeja</t>
  </si>
  <si>
    <t>A - pretláčanie rukou - Slovenská asociácia pretláčania rukou</t>
  </si>
  <si>
    <t>A - psie záprahy - Slovenský zväz psích záprahov</t>
  </si>
  <si>
    <t>A - rádiový orientačný beh - Slovenský zväz rádioamatérov</t>
  </si>
  <si>
    <t>A - rybárstvo - Slovenský rybársky zväz</t>
  </si>
  <si>
    <t>A - rybolovná technika - Slovenský zväz rybolovnej techniky</t>
  </si>
  <si>
    <t>A - sane - Slovenský zväz sánkarov</t>
  </si>
  <si>
    <t>A - skialpinizmus - Slovenská skialpinistická asociácia</t>
  </si>
  <si>
    <t>A - stolný tenis - Slovenský stolnotenisový zväz</t>
  </si>
  <si>
    <t>A - streľba - Slovenský strelecký zväz</t>
  </si>
  <si>
    <t>A - šach - Slovenský šachový zväz</t>
  </si>
  <si>
    <t>František Jablonický</t>
  </si>
  <si>
    <t>A - šerm - Slovenský šermiarsky zväz</t>
  </si>
  <si>
    <t>A - šípky - Združenie šípkarských organizácií</t>
  </si>
  <si>
    <t>A - taekwondo - Slovenská asociácia Taekwondo WTF</t>
  </si>
  <si>
    <t>A - taekwondo - Slovenský zväz Taekwon - Do ITF</t>
  </si>
  <si>
    <t>Smolenice</t>
  </si>
  <si>
    <t>919 04</t>
  </si>
  <si>
    <t>A - tanečný šport - Slovenský zväz tanečného športu</t>
  </si>
  <si>
    <t>A - tenis - Slovenský tenisový zväz</t>
  </si>
  <si>
    <t>A - triatlon - Slovenská triatlonová únia</t>
  </si>
  <si>
    <t>A - veslovanie - Slovenský veslársky zväz</t>
  </si>
  <si>
    <t>A - vodné lyžovanie - Slovenský zväz vodného lyžovania</t>
  </si>
  <si>
    <t>A - vodný motorizmus - Slovenský zväz vodného motorizmu</t>
  </si>
  <si>
    <t>Trnavská cesta 29</t>
  </si>
  <si>
    <t>832 84</t>
  </si>
  <si>
    <t>A - volejbal - Slovenská volejbalová federácia</t>
  </si>
  <si>
    <t>A - vzpieranie - Slovenský zväz vzpierania</t>
  </si>
  <si>
    <t>A - zápasenie - Slovenský zápasnícky zväz</t>
  </si>
  <si>
    <t>B - šport zdravotne znevýhodnených športovcov - Deaflympijský výbor Slovenska</t>
  </si>
  <si>
    <t>Deaflympijský výbor Slovenska</t>
  </si>
  <si>
    <t>Blumentálska 24</t>
  </si>
  <si>
    <t>B - šport zdravotne znevýhodnených športovcov - Slovenská asociácia zrakovo postihnutých športovcov</t>
  </si>
  <si>
    <t>B - šport zdravotne znevýhodnených športovcov - Slovenský paralympijský výbor</t>
  </si>
  <si>
    <t>B - šport zdravotne znevýhodnených športovcov - Slovenský zväz telesne postihnutých športovcov</t>
  </si>
  <si>
    <t>C -  - Klub slovenských turistov</t>
  </si>
  <si>
    <t>C -  - Slovenská asociácia športu na školách</t>
  </si>
  <si>
    <t>C -  - Slovenská asociácia univerzitného športu</t>
  </si>
  <si>
    <t>C -  - Slovenský cykloklub</t>
  </si>
  <si>
    <t>C -  - Slovenský olympijský výbor</t>
  </si>
  <si>
    <t>D -  - Asociácia športu pre všetkých Slovenskej republiky</t>
  </si>
  <si>
    <t>riaditeľ</t>
  </si>
  <si>
    <t>D -  - JK Rozálka Pezinok</t>
  </si>
  <si>
    <t>obec/mesto</t>
  </si>
  <si>
    <t>Hlavná 188/67</t>
  </si>
  <si>
    <t>Štrba</t>
  </si>
  <si>
    <t>059 38</t>
  </si>
  <si>
    <t>www.strba.sk</t>
  </si>
  <si>
    <t>strba@strba.sk</t>
  </si>
  <si>
    <t>Michal Sýkora</t>
  </si>
  <si>
    <t>D -  - Slovenský Orol</t>
  </si>
  <si>
    <t>Vyúčtovanie dotácie poskytnutej zo štátneho rozpočtu v oblasti športu v roku 2016</t>
  </si>
  <si>
    <t>b) dolu podpísaná osoba/osoby je oprávnená/sú oprávnené v súlade so stanovami, resp. zriaďovacou listinou na podpis vyúčtovania dotácie poskytnutej v roku 2016.</t>
  </si>
  <si>
    <t>01</t>
  </si>
  <si>
    <t>02</t>
  </si>
  <si>
    <t>03</t>
  </si>
  <si>
    <t>04</t>
  </si>
  <si>
    <t>05</t>
  </si>
  <si>
    <t>06</t>
  </si>
  <si>
    <t>07</t>
  </si>
  <si>
    <t>08</t>
  </si>
  <si>
    <t>09</t>
  </si>
  <si>
    <t>Zabezpečenie športovej reprezentácie, výber a príprava športových talentov, rozvoj športových odvetví</t>
  </si>
  <si>
    <t>Poskytnutie finančnej odmeny pre športovcov za výsledky dosiahnuté v roku 2015 a pre trénerov mládeže, ktorí sa rozhodujúcou mierou podieľali na príprave juniorských športovcov, úspešných v roku 2015</t>
  </si>
  <si>
    <t>Organizovanie významných medzinárodných športových podujatí na území SR</t>
  </si>
  <si>
    <t>Projekty vo všeobecnom záujme (bežné výdavky)</t>
  </si>
  <si>
    <t>Projekty vo všeobecnom záujme (športová infraštruktúra osobitného významu)</t>
  </si>
  <si>
    <t>Projekty vo všeobecnom záujme (rekonštrukcia, modernizácia a budovanie futbalových štadiónov)</t>
  </si>
  <si>
    <t>Zapojenie detí a mládeže do pohybových aktivít</t>
  </si>
  <si>
    <t>Nevyčerpaná
dotácia</t>
  </si>
  <si>
    <t>30787009</t>
  </si>
  <si>
    <t>americký futbal</t>
  </si>
  <si>
    <t>A - americký futbal - Slovenská asociácia amerického futbalu</t>
  </si>
  <si>
    <t>Slovenská asociácia amerického futbalu</t>
  </si>
  <si>
    <t>Kajsa 1</t>
  </si>
  <si>
    <t>Lužianky</t>
  </si>
  <si>
    <t>951 41</t>
  </si>
  <si>
    <t>SK7075000000004020954045</t>
  </si>
  <si>
    <t>www.saaf.sk</t>
  </si>
  <si>
    <t>info@saaf.sk</t>
  </si>
  <si>
    <t>Ján Polák</t>
  </si>
  <si>
    <t>36063835</t>
  </si>
  <si>
    <t>Vladimír Gubrický</t>
  </si>
  <si>
    <t>31824021</t>
  </si>
  <si>
    <t>30844568</t>
  </si>
  <si>
    <t>baseball a softball</t>
  </si>
  <si>
    <t>A - baseball a softball - Slovenská baseballová federácia</t>
  </si>
  <si>
    <t>17316723</t>
  </si>
  <si>
    <t>A - baseball a softball - Slovenská softballová asociácia</t>
  </si>
  <si>
    <t>17315166</t>
  </si>
  <si>
    <t>Tomáš Ďurčan</t>
  </si>
  <si>
    <t>30811546</t>
  </si>
  <si>
    <t>35656743</t>
  </si>
  <si>
    <t>Michal Baka, Tomáš Fusko</t>
  </si>
  <si>
    <t>generálny sekretár, člen výkonného výboru</t>
  </si>
  <si>
    <t>31753825</t>
  </si>
  <si>
    <t>36067580</t>
  </si>
  <si>
    <t>36128147</t>
  </si>
  <si>
    <t>bouling</t>
  </si>
  <si>
    <t>A - bouling - Slovenský bowlingový zväz</t>
  </si>
  <si>
    <t>31771688</t>
  </si>
  <si>
    <t>A - bouling - Slovenský kolkársky zväz</t>
  </si>
  <si>
    <t>31744621</t>
  </si>
  <si>
    <t>Peter Bodoki</t>
  </si>
  <si>
    <t>00631655</t>
  </si>
  <si>
    <t>bul</t>
  </si>
  <si>
    <t>A - bul - Slovenská asociácia boccie</t>
  </si>
  <si>
    <t>36064742</t>
  </si>
  <si>
    <t>A - bul - Slovenská federácia pétanque</t>
  </si>
  <si>
    <t>Slovenská federácia pétanque</t>
  </si>
  <si>
    <t>Ilýrska 2/A</t>
  </si>
  <si>
    <t>851 10</t>
  </si>
  <si>
    <t>SK8631000000004001081015</t>
  </si>
  <si>
    <t>www.sfp.sk</t>
  </si>
  <si>
    <t>dmortreux@sfp.sk</t>
  </si>
  <si>
    <t>David Mortreux</t>
  </si>
  <si>
    <t>37841866</t>
  </si>
  <si>
    <t>Linda Haferová</t>
  </si>
  <si>
    <t>34056939</t>
  </si>
  <si>
    <t>Štefánikova 4445</t>
  </si>
  <si>
    <t>00684112</t>
  </si>
  <si>
    <t>prezident, riaditeľ</t>
  </si>
  <si>
    <t>31806431</t>
  </si>
  <si>
    <t>30810108</t>
  </si>
  <si>
    <t>17308518</t>
  </si>
  <si>
    <t>Peter Pisoň</t>
  </si>
  <si>
    <t>31795421</t>
  </si>
  <si>
    <t>832 81</t>
  </si>
  <si>
    <t>info@szfb.sk</t>
  </si>
  <si>
    <t>31749852</t>
  </si>
  <si>
    <t>frisbee</t>
  </si>
  <si>
    <t>A - frisbee - Slovenská asociácia Frisbee</t>
  </si>
  <si>
    <t>Eisnerova 13</t>
  </si>
  <si>
    <t>841 07</t>
  </si>
  <si>
    <t>podpredseda výkonnej rady</t>
  </si>
  <si>
    <t>00687308</t>
  </si>
  <si>
    <t>00687308 3</t>
  </si>
  <si>
    <t>A - futbal - Slovenský futbalový zväz (futbalový štadión Dunajská Streda)</t>
  </si>
  <si>
    <t>Slovenský futbalový zväz (futbalový štadión Dunajská Streda)</t>
  </si>
  <si>
    <t>00687308 6</t>
  </si>
  <si>
    <t>A - futbal - Slovenský futbalový zväz (futbalový štadión Skalica)</t>
  </si>
  <si>
    <t>Slovenský futbalový zväz (futbalový štadión Skalica)</t>
  </si>
  <si>
    <t>00687308 8</t>
  </si>
  <si>
    <t>A - futbal - Slovenský futbalový zväz (futbalový štadión Zvolen)</t>
  </si>
  <si>
    <t>Slovenský futbalový zväz (futbalový štadión Zvolen)</t>
  </si>
  <si>
    <t>00687308 1</t>
  </si>
  <si>
    <t>A - futbal - Slovenský futbalový zväz (futbalový štadión Trnava)</t>
  </si>
  <si>
    <t>Slovenský futbalový zväz (futbalový štadión Trnava)</t>
  </si>
  <si>
    <t>31825443</t>
  </si>
  <si>
    <t>Trnavská cesta 100/II.</t>
  </si>
  <si>
    <t>30844711</t>
  </si>
  <si>
    <t>37888374</t>
  </si>
  <si>
    <t>Tibor Hubík, Slavomír Brudňák</t>
  </si>
  <si>
    <t>00688321</t>
  </si>
  <si>
    <t>Monika Šišková</t>
  </si>
  <si>
    <t>00688339</t>
  </si>
  <si>
    <t>30774772</t>
  </si>
  <si>
    <t>00603091</t>
  </si>
  <si>
    <t>kostal@hokejbal.sk</t>
  </si>
  <si>
    <t>00586455</t>
  </si>
  <si>
    <t>SK5302000000001771773057</t>
  </si>
  <si>
    <t>30793211</t>
  </si>
  <si>
    <t>Zuzana Bodnáriková</t>
  </si>
  <si>
    <t>31787801</t>
  </si>
  <si>
    <t>Janka Rindošová, Marek Horváth, Ľubomír Kubiš</t>
  </si>
  <si>
    <t>Janka Rindošová</t>
  </si>
  <si>
    <t>30845068</t>
  </si>
  <si>
    <t>12664863</t>
  </si>
  <si>
    <t>12664901</t>
  </si>
  <si>
    <t xml:space="preserve">Wolkrová 4 </t>
  </si>
  <si>
    <t>34003975</t>
  </si>
  <si>
    <t>info@karate-slovakia.sk</t>
  </si>
  <si>
    <t>Peter Kotásek</t>
  </si>
  <si>
    <t>30811571</t>
  </si>
  <si>
    <t>31119247</t>
  </si>
  <si>
    <t xml:space="preserve">www.slovak-kickboxing.sk </t>
  </si>
  <si>
    <t>31805540</t>
  </si>
  <si>
    <t>30688060</t>
  </si>
  <si>
    <t>31940668</t>
  </si>
  <si>
    <t>Makovického 6</t>
  </si>
  <si>
    <t>Prievidza</t>
  </si>
  <si>
    <t>971 01</t>
  </si>
  <si>
    <t>www.korfbal.sk</t>
  </si>
  <si>
    <t>martinsonoga@gmail.com</t>
  </si>
  <si>
    <t>30842069</t>
  </si>
  <si>
    <t>Ladislav Meško</t>
  </si>
  <si>
    <t>45009660</t>
  </si>
  <si>
    <t>A - kulturistika - Slovenská asociácia naturálnej kulturistiky</t>
  </si>
  <si>
    <t>Slovenská asociácia naturálnej kulturistiky</t>
  </si>
  <si>
    <t>Štefaniková 3509/20</t>
  </si>
  <si>
    <t xml:space="preserve">Michalovce </t>
  </si>
  <si>
    <t>071 01</t>
  </si>
  <si>
    <t>SK5675000000004022396008</t>
  </si>
  <si>
    <t>www.sank.sk</t>
  </si>
  <si>
    <t>sank@sank.sk</t>
  </si>
  <si>
    <t>Viliam Rigo</t>
  </si>
  <si>
    <t>31945732</t>
  </si>
  <si>
    <t xml:space="preserve">974 01 </t>
  </si>
  <si>
    <t>Nikola Palovičová</t>
  </si>
  <si>
    <t>30845386</t>
  </si>
  <si>
    <t>00677604</t>
  </si>
  <si>
    <t>Viera Šmáriková</t>
  </si>
  <si>
    <t>30793009</t>
  </si>
  <si>
    <t>42133700</t>
  </si>
  <si>
    <t>František Repka, Ivan Ivanič</t>
  </si>
  <si>
    <t>Denisa Kubusová</t>
  </si>
  <si>
    <t>17331561</t>
  </si>
  <si>
    <t>00585327</t>
  </si>
  <si>
    <t>www.zvazmodelarov.sk</t>
  </si>
  <si>
    <t>sekretariat@zvazmodelarov.sk</t>
  </si>
  <si>
    <t>30788714</t>
  </si>
  <si>
    <t>30813883</t>
  </si>
  <si>
    <t>30806887</t>
  </si>
  <si>
    <t>sna@nohejbal-sk.sk</t>
  </si>
  <si>
    <t>30806518</t>
  </si>
  <si>
    <t>36068764</t>
  </si>
  <si>
    <t>00686646</t>
  </si>
  <si>
    <t>Oľga Bartoňová</t>
  </si>
  <si>
    <t>00585319</t>
  </si>
  <si>
    <t xml:space="preserve">Wolkrova 4 </t>
  </si>
  <si>
    <t>SK2602000000001785152753</t>
  </si>
  <si>
    <t>31751075</t>
  </si>
  <si>
    <t>30811686</t>
  </si>
  <si>
    <t>37818058</t>
  </si>
  <si>
    <t>Pri pálenici 11</t>
  </si>
  <si>
    <t>Ivanka pri Dunaji</t>
  </si>
  <si>
    <t>900 28</t>
  </si>
  <si>
    <t>SK6156000000001225225002</t>
  </si>
  <si>
    <t>marcelmatanin@gmail.com</t>
  </si>
  <si>
    <t>Marcel Matanin Konečný</t>
  </si>
  <si>
    <t>00896896</t>
  </si>
  <si>
    <t>30851459</t>
  </si>
  <si>
    <t>rugby</t>
  </si>
  <si>
    <t>A - rugby - Slovenská rugbyová únia</t>
  </si>
  <si>
    <t>Slovenská rugbyová únia</t>
  </si>
  <si>
    <t>Hrobákova 1</t>
  </si>
  <si>
    <t>851 02</t>
  </si>
  <si>
    <t>SK1402000000002847513556</t>
  </si>
  <si>
    <t>www.slovakrugby.sk</t>
  </si>
  <si>
    <t>michal.mihalik@noskopartners.eu</t>
  </si>
  <si>
    <t>Eduard Krützner</t>
  </si>
  <si>
    <t>Michal Mihálik</t>
  </si>
  <si>
    <t>00178209</t>
  </si>
  <si>
    <t>Andreja Kmeťa 20</t>
  </si>
  <si>
    <t>31871526</t>
  </si>
  <si>
    <t>Nové Zámky</t>
  </si>
  <si>
    <t>31989373</t>
  </si>
  <si>
    <t>37998919</t>
  </si>
  <si>
    <t>www.skimountaineering.sk/</t>
  </si>
  <si>
    <t>Michaela Danková</t>
  </si>
  <si>
    <t>30807018</t>
  </si>
  <si>
    <t>squash</t>
  </si>
  <si>
    <t>A - squash - Slovenská squashová asociácia</t>
  </si>
  <si>
    <t>30806836</t>
  </si>
  <si>
    <t>Zdenko Kríž</t>
  </si>
  <si>
    <t>Ing.Anton Hamran</t>
  </si>
  <si>
    <t>00603341</t>
  </si>
  <si>
    <t>17310571</t>
  </si>
  <si>
    <t>Vladimír Szűcs</t>
  </si>
  <si>
    <t>30806437</t>
  </si>
  <si>
    <t>35538015</t>
  </si>
  <si>
    <t>30814910</t>
  </si>
  <si>
    <t>www.satkd.sk</t>
  </si>
  <si>
    <t>Tomáš kališka</t>
  </si>
  <si>
    <t>37938941</t>
  </si>
  <si>
    <t>Trnavská cesta 18</t>
  </si>
  <si>
    <t>30794617</t>
  </si>
  <si>
    <t>A - tanečný šport - Slovenský zväz akrobatického rock and rollu</t>
  </si>
  <si>
    <t>Slovenský zväz akrobatického rock and rollu</t>
  </si>
  <si>
    <t>00684767</t>
  </si>
  <si>
    <t>Petr Horáček</t>
  </si>
  <si>
    <t>30811384</t>
  </si>
  <si>
    <t>31745466</t>
  </si>
  <si>
    <t>00688304</t>
  </si>
  <si>
    <t>Oľga Nikovová</t>
  </si>
  <si>
    <t>30793203</t>
  </si>
  <si>
    <t>00681768</t>
  </si>
  <si>
    <t>www.szvm.eu</t>
  </si>
  <si>
    <t>00688819</t>
  </si>
  <si>
    <t>31796079</t>
  </si>
  <si>
    <t>42019541</t>
  </si>
  <si>
    <t>wushu</t>
  </si>
  <si>
    <t>A - wushu - Slovenská asociácia čínskeho wushu</t>
  </si>
  <si>
    <t>Slovenská asociácia čínskeho wushu</t>
  </si>
  <si>
    <t>Námestie SNP 11</t>
  </si>
  <si>
    <t>SK5809000000005022485232</t>
  </si>
  <si>
    <t>www.wushuslovakia.sk</t>
  </si>
  <si>
    <t>email@wushuslovakia.sk</t>
  </si>
  <si>
    <t>Ľubomír France</t>
  </si>
  <si>
    <t>31791981</t>
  </si>
  <si>
    <t>predseda, generálna sekretárka</t>
  </si>
  <si>
    <t>42254388</t>
  </si>
  <si>
    <t>30841798</t>
  </si>
  <si>
    <t>SK3883300000002600895038</t>
  </si>
  <si>
    <t>sazps@sazps.sk</t>
  </si>
  <si>
    <t>30811406</t>
  </si>
  <si>
    <t>B - šport zdravotne znevýhodnených športovcov - Slovenské hnutie špeciálnych olympiád</t>
  </si>
  <si>
    <t>office@shso.sk</t>
  </si>
  <si>
    <t>31745661</t>
  </si>
  <si>
    <t>22665234</t>
  </si>
  <si>
    <t>00688312</t>
  </si>
  <si>
    <t>17325391</t>
  </si>
  <si>
    <t>Jana Valušková</t>
  </si>
  <si>
    <t>17316731</t>
  </si>
  <si>
    <t>SK5111000000002629023663</t>
  </si>
  <si>
    <t>34009388</t>
  </si>
  <si>
    <t>Námestie slobody 1716/6</t>
  </si>
  <si>
    <t>info@cykloklub.sk</t>
  </si>
  <si>
    <t>30811082</t>
  </si>
  <si>
    <t>office@olympic.sk</t>
  </si>
  <si>
    <t>00681482</t>
  </si>
  <si>
    <t>42176221</t>
  </si>
  <si>
    <t>D -  - Bratislavský maratón</t>
  </si>
  <si>
    <t>Bratislavský maratón</t>
  </si>
  <si>
    <t>Nevädzová 6</t>
  </si>
  <si>
    <t>SK2611000000002925850321</t>
  </si>
  <si>
    <t>bratislavamarathon.com</t>
  </si>
  <si>
    <t>marcel@becool.sk</t>
  </si>
  <si>
    <t>Jozef Pukalovič</t>
  </si>
  <si>
    <t>37810961</t>
  </si>
  <si>
    <t>D -  - Centrum voľného času</t>
  </si>
  <si>
    <t>Centrum voľného času</t>
  </si>
  <si>
    <t>rozpočtová organizácia</t>
  </si>
  <si>
    <t>Kuzmányho 105</t>
  </si>
  <si>
    <t>SK3656000000000303782003</t>
  </si>
  <si>
    <t>www.cvczilina.sk</t>
  </si>
  <si>
    <t>cvczilina@cvczilina.sk</t>
  </si>
  <si>
    <t>Mariana Bohačiaková</t>
  </si>
  <si>
    <t>Eva Mjartan</t>
  </si>
  <si>
    <t>00603481</t>
  </si>
  <si>
    <t>D -  - Hlavné mesto Slovenskej republiky Bratislava</t>
  </si>
  <si>
    <t>Hlavné mesto Slovenskej republiky Bratislava</t>
  </si>
  <si>
    <t>Primaciálne námestie 1</t>
  </si>
  <si>
    <t>814 99</t>
  </si>
  <si>
    <t>SK4575000000000025928403</t>
  </si>
  <si>
    <t>www.bratislava.sk</t>
  </si>
  <si>
    <t>simona.kovarova@bratislava.sk</t>
  </si>
  <si>
    <t>Ivo Nesrovnal</t>
  </si>
  <si>
    <t>primátor</t>
  </si>
  <si>
    <t>Simona Kovárová</t>
  </si>
  <si>
    <t>42262542</t>
  </si>
  <si>
    <t>Rozálka 9</t>
  </si>
  <si>
    <t>47845660</t>
  </si>
  <si>
    <t>D -  - Košická Futbalová Aréna a. s.</t>
  </si>
  <si>
    <t>Košická Futbalová Aréna a. s.</t>
  </si>
  <si>
    <t>Trieda SNP 48/A</t>
  </si>
  <si>
    <t>SK8902000000003588910657</t>
  </si>
  <si>
    <t>www.kosice.sk/kfa.php</t>
  </si>
  <si>
    <t>martin.petrusko@kosice.sk</t>
  </si>
  <si>
    <t>Martin Petruško, Ján Jakubov</t>
  </si>
  <si>
    <t>predseda, člen predstavenstva</t>
  </si>
  <si>
    <t>Martin Petruško</t>
  </si>
  <si>
    <t>30774454</t>
  </si>
  <si>
    <t>D -  - Krasokorčuliarsky športový klub Slovan Bratislava</t>
  </si>
  <si>
    <t>Krasokorčuliarsky športový klub Slovan Bratislava</t>
  </si>
  <si>
    <t>Ružinovská 1</t>
  </si>
  <si>
    <t>SK3902000000002850327658</t>
  </si>
  <si>
    <t>www.slovankraso.webs.com</t>
  </si>
  <si>
    <t>z.janosova05@gmail.com</t>
  </si>
  <si>
    <t>Zuzana Jánošová</t>
  </si>
  <si>
    <t>00595209</t>
  </si>
  <si>
    <t>D -  - Maratónsky klub Košice</t>
  </si>
  <si>
    <t>Maratónsky klub Košice</t>
  </si>
  <si>
    <t>Pri Jazdiarni 1</t>
  </si>
  <si>
    <t>043 04</t>
  </si>
  <si>
    <t>SK4502000000001855016758</t>
  </si>
  <si>
    <t>www.kosicemarathon.com</t>
  </si>
  <si>
    <t>info@kosicemarathon.com</t>
  </si>
  <si>
    <t>Štefan Daňo</t>
  </si>
  <si>
    <t>00319902</t>
  </si>
  <si>
    <t>D -  - Mesto Dudince</t>
  </si>
  <si>
    <t>Mesto Dudince</t>
  </si>
  <si>
    <t>Okružná 212</t>
  </si>
  <si>
    <t>Dudince</t>
  </si>
  <si>
    <t>962 71</t>
  </si>
  <si>
    <t>SK7202000000000020127412</t>
  </si>
  <si>
    <t>www.dudince-mesto.sk</t>
  </si>
  <si>
    <t>msu@dudince-mesto.sk</t>
  </si>
  <si>
    <t>Dušan Strieborný</t>
  </si>
  <si>
    <t>Monika Sliacka</t>
  </si>
  <si>
    <t>50031147</t>
  </si>
  <si>
    <t>D -  - NR klub</t>
  </si>
  <si>
    <t>NR klub</t>
  </si>
  <si>
    <t>Továrenská 1375/32</t>
  </si>
  <si>
    <t>Stará Ľubovňa</t>
  </si>
  <si>
    <t>064 01</t>
  </si>
  <si>
    <t>SK5202000000003589838255</t>
  </si>
  <si>
    <t>www.sachangelus.com</t>
  </si>
  <si>
    <t>nrklubsl@gmail.com</t>
  </si>
  <si>
    <t>Eva Repková, Patrik Nemergut</t>
  </si>
  <si>
    <t>člen vedenia, člen vedenia</t>
  </si>
  <si>
    <t>Eva Repková</t>
  </si>
  <si>
    <t>17151449</t>
  </si>
  <si>
    <t>D -  - Organizačný výbor Veľkej ceny Slovenska</t>
  </si>
  <si>
    <t>Organizačný výbor Veľkej ceny Slovenska</t>
  </si>
  <si>
    <t>Starý Smokovec 1</t>
  </si>
  <si>
    <t>SK6809000000005080196754</t>
  </si>
  <si>
    <t>nemáme</t>
  </si>
  <si>
    <t>kurcabova@centrum.sk</t>
  </si>
  <si>
    <t>Ján Mokoš, Ivan Petrovič</t>
  </si>
  <si>
    <t>Eva Kurcábová</t>
  </si>
  <si>
    <t>44407793</t>
  </si>
  <si>
    <t xml:space="preserve">D -  - Slovakia Ring Agency, s. r. o. </t>
  </si>
  <si>
    <t xml:space="preserve">Slovakia Ring Agency, s. r. o. </t>
  </si>
  <si>
    <t>SK0681200000191121617060</t>
  </si>
  <si>
    <t>Ladislav Csóka, Pavel Čulík</t>
  </si>
  <si>
    <t>konateľ, konateľ</t>
  </si>
  <si>
    <t>Marek Miko</t>
  </si>
  <si>
    <t>17315484</t>
  </si>
  <si>
    <t>30842786</t>
  </si>
  <si>
    <t>D -  - Slovenský zväz viacbojov všestrannosti</t>
  </si>
  <si>
    <t>Slovenský zväz viacbojov všestrannosti</t>
  </si>
  <si>
    <t>Obchodná 9</t>
  </si>
  <si>
    <t>Topoľčany</t>
  </si>
  <si>
    <t>955 01</t>
  </si>
  <si>
    <t>SK4275000000004022420995</t>
  </si>
  <si>
    <t>drgonam@zoznam.sk</t>
  </si>
  <si>
    <t>Martin Drgoňa</t>
  </si>
  <si>
    <t>00892106</t>
  </si>
  <si>
    <t>D -  - Športový klub Štrba</t>
  </si>
  <si>
    <t>Športový klub Štrba</t>
  </si>
  <si>
    <t>SK8009000000000492354170</t>
  </si>
  <si>
    <t>Mária Pavelová</t>
  </si>
  <si>
    <t>31562141</t>
  </si>
  <si>
    <t>D -  - Železiarne Podbrezová a. s.</t>
  </si>
  <si>
    <t>Železiarne Podbrezová a. s.</t>
  </si>
  <si>
    <t>podpredseda predstavenstva, člen predstavenstva</t>
  </si>
  <si>
    <t>Lenka Sotáková</t>
  </si>
  <si>
    <t>projekt "Slovensko v pohybe" (30333 športovcov, 30333 cvičebných jednotiek, SR, celý rok 2016)</t>
  </si>
  <si>
    <t>organizovanie podujatia "ČSOB Bratislava Marathon" (typ: podujatie s mimoriadnym významom, 10 000 športovcov, miesto: Bratislava, termín: 3.4.-3.4.16)</t>
  </si>
  <si>
    <t>pravidelná pohybová príprava (1692 športovcov, 50808 cvičebných jednotiek, Žilina, celý rok 2016)</t>
  </si>
  <si>
    <t>projekt "Športové hry mládeže" (2477 športovcov, 37332 cvičebných jednotiek, Žilina, celý rok 2016)</t>
  </si>
  <si>
    <t>športová reprezentácia SR a rozvoj športových odvetví (SR a zahraničie, celý rok 2016)</t>
  </si>
  <si>
    <t>výber a príprava športových talentov (SR a zahraničie, celý rok 2016)</t>
  </si>
  <si>
    <t>Babič Adrián (SR a zahraničie, celý rok 2016)</t>
  </si>
  <si>
    <t>družstvo žien v curlingu (SR a zahraničie, celý rok 2016)</t>
  </si>
  <si>
    <t>Jánošíková Jana (SR a zahraničie, celý rok 2016)</t>
  </si>
  <si>
    <t>Jurková Eva (SR a zahraničie, celý rok 2016)</t>
  </si>
  <si>
    <t>Keinath Thomas (SR a zahraničie, celý rok 2016)</t>
  </si>
  <si>
    <t>Krištofičová Ivana (SR a zahraničie, celý rok 2016)</t>
  </si>
  <si>
    <t>Legutky Martin (SR a zahraničie, celý rok 2016)</t>
  </si>
  <si>
    <t>Maťovčík Július (SR a zahraničie, celý rok 2016)</t>
  </si>
  <si>
    <t>Tutura Marek (SR a zahraničie, celý rok 2016)</t>
  </si>
  <si>
    <t>športovec Jurková Eva (za výsledok: 1. m. na ME)</t>
  </si>
  <si>
    <t>športovec Keinath Thomas (za výsledok: 1. m. na ME)</t>
  </si>
  <si>
    <t>športovec Krištofičová Ivana (za výsledok: 2. m. na ME)</t>
  </si>
  <si>
    <t>športovec Tutura Marek (za výsledok: 2. m. na ME)</t>
  </si>
  <si>
    <t>tréner Dulík Juraj (za výsledok športovca: 2 x 2. m. MSJ - Jana Jánošíková (stolný tenis))</t>
  </si>
  <si>
    <t>cestný bicykel (SR a zahraničie, celý rok 2016)</t>
  </si>
  <si>
    <t>horský bicykel (SR a zahraničie, celý rok 2016)</t>
  </si>
  <si>
    <t>príprava na Letnú deaflympiádu 2017 (SR a zahraničie, celý rok 2016)</t>
  </si>
  <si>
    <t>zabezpečenie aktivít v oblasti deaflympijského športu (SR a zahraničie, celý rok 2016)</t>
  </si>
  <si>
    <t>výstavba šatní v tréningovej hale Zimného štadióna O. Nepelu (Bratislava, celý rok 2016)</t>
  </si>
  <si>
    <t>organizovanie podujatia "Grand Prix o malokarpatský strapec - CSI2*-W" (typ: SP - svetový pohár (minimálne 5 kôl), 100 športovcov, miesto: Pezinok, termín: 9.9.-11.9.16)</t>
  </si>
  <si>
    <t>značenie peších, lyžiarskych a jazdeckých turistických trás, turistický informačný systém, zodpovedajúce školenia (SR, celý rok 2016)</t>
  </si>
  <si>
    <t>výstavba futbalového štadióna Košická futbalová aréna (Košice, 2.1.16-30.6.18)</t>
  </si>
  <si>
    <t>organizovanie podujatia "Veľká cena Bratislavy" (typ: MSJ-A - majstrovstvá sveta juniorov skupiny A, 250 športovcov, miesto: Bratislava, termín: 9.12.-11.12.16)</t>
  </si>
  <si>
    <t>organizovanie podujatia "Medzinárodný maratón mieru" (typ: podujatie s mimoriadnym významom, 11 000 športovcov, miesto: Košice, termín: 2.10.-2.10.16)</t>
  </si>
  <si>
    <t>organizovanie podujatia "Dudinská 50-ka" (typ: SP - svetový pohár (minimálne 5 kôl), 250 športovcov, miesto: Dudince, termín: 19.3.-19.3.16)</t>
  </si>
  <si>
    <t>organizovanie podujatia "World Chess U-16 Olympiad" (typ: MSJ-A - majstrovstvá sveta juniorov skupiny A, 300 športovcov, miesto: Poprad, termín: 21.7.-31.7.16)</t>
  </si>
  <si>
    <t>organizovanie podujatia "Veľká cena Slovenska" (typ: podujatie s mimoriadnym významom, 180 športovcov, miesto: Štrbské Pleso, termín: 12.3.-13.3.16)</t>
  </si>
  <si>
    <t>optimalizovanie výbehových zón automotodrómu, dobudovanie a rozšírenie asfaltového koberca na cieľovej rovinke automotodrómu (Orechová Potôň, celý rok 2016)</t>
  </si>
  <si>
    <t>športovec Lisý Pavol (za výsledok: 1. m. na MEJ)</t>
  </si>
  <si>
    <t>športovec Bérešová Ľubica (za výsledok: 1. m. na MS)</t>
  </si>
  <si>
    <t>športovec Blahušiaková Nikola (za výsledok: 2. m. na MEJ)</t>
  </si>
  <si>
    <t>športovec Hargašová Denisa (za výsledok: 1. m. na ME)</t>
  </si>
  <si>
    <t>športovec Haršány Tomáš (za výsledok: 3. m. na ME)</t>
  </si>
  <si>
    <t>športovec Horná Ivana (za výsledok: 1. m. na ME)</t>
  </si>
  <si>
    <t>športovec Hrubovčáková Vanessa (za výsledok: 3. m. na MEJ)</t>
  </si>
  <si>
    <t>športovec Kočiš Igor (za výsledok: 2. m. na ME)</t>
  </si>
  <si>
    <t>športovec Kováč Peter (za výsledok: 2. m. na MS)</t>
  </si>
  <si>
    <t>športovec Kožuchová Tatiana (za výsledok: 2. m. na MEJ)</t>
  </si>
  <si>
    <t>športovec Marčišovská Valéria (za výsledok: 2. m. na ME)</t>
  </si>
  <si>
    <t>športovec Perháč Adrián (za výsledok: 3. m. na MEJ)</t>
  </si>
  <si>
    <t>športovec Pleváková Sabina (za výsledok: 1. m. na ME)</t>
  </si>
  <si>
    <t>športovec Pohánková Olívia (za výsledok: 2. m. na MS)</t>
  </si>
  <si>
    <t>športovec Prítrská Stanislava (za výsledok: 3. m. na ME)</t>
  </si>
  <si>
    <t>športovec Seidlová Kateřina (za výsledok: 3. m. na MEJ)</t>
  </si>
  <si>
    <t>športovec Trajteľová Timea (za výsledok: 1. m. na MSJ)</t>
  </si>
  <si>
    <t>športovec Varga Andrej (za výsledok: 1. m. na ME)</t>
  </si>
  <si>
    <t>tréner Čapla Michal (za výsledok športovca: 1. m. ME 23 a 1. m. MS 23 - Róbert Valach (silový trojboj))</t>
  </si>
  <si>
    <t>tréner Machalová Barbara (za výsledok športovca: 2. m. MEJ - Tatiana Kožuchová (fitness))</t>
  </si>
  <si>
    <t>organizovanie podujatia "FIA CEZ Circuit" (typ: ME-A - majstrovstvá Európy skupiny A, 225 športovcov, miesto: Orechová Potôň, termín: 17.8.-21.8.16)</t>
  </si>
  <si>
    <t>organizovanie podujatia "FIA CEZ Rally" (typ: ME-A - majstrovstvá Európy skupiny A, 200 športovcov, miesto: Košice, termín: 8.9.-11.9.16)</t>
  </si>
  <si>
    <t>organizovanie podujatia "FIA CEZ Rallycross" (typ: ME-A - majstrovstvá Európy skupiny A, 90 športovcov, miesto: Orechová Potôň, termín: 11.3.-13.3.16)</t>
  </si>
  <si>
    <t>organizovanie podujatia "FIA European Hill Climb" (typ: ME-A - majstrovstvá Európy skupiny A, 230 športovcov, miesto: Dobšiná, termín: 13.7.-17.7.16)</t>
  </si>
  <si>
    <t>organizovanie podujatia "King of Europe" (typ: ME-A - majstrovstvá Európy skupiny A, 167 športovcov, miesto: Orechová Potôň, termín: 6.10.-9.10.16)</t>
  </si>
  <si>
    <t>organizovanie podujatia "Moris Cup" (typ: ME-A - majstrovstvá Európy skupiny A, 105 športovcov, miesto: Košice-Jahodná, termín: 19.5.-22.5.16)</t>
  </si>
  <si>
    <t>organizovanie podujatia "PAV" (typ: ME-A - majstrovstvá Európy skupiny A, 120 športovcov, miesto: Bánovce n.Bebravou, termín: 28.7.-31.7.16)</t>
  </si>
  <si>
    <t>organizovanie podujatia "Majstrovstvá Európy " (typ: ME-A - majstrovstvá Európy skupiny A, 200 športovcov, miesto: Šamorín, termín: 28.10.-30.10.16)</t>
  </si>
  <si>
    <t>športovec Babaieva Snizhana (za výsledok: 2. m. na MS)</t>
  </si>
  <si>
    <t>športovec Debnárová Lucia (za výsledok: 1. m. na MS)</t>
  </si>
  <si>
    <t>športovec Emerici Marek (za výsledok: 3. m. na MEJ)</t>
  </si>
  <si>
    <t>športovec Kušnieriková Andrea (za výsledok: 2. m. na ME 21)</t>
  </si>
  <si>
    <t>tréner Ďalák Ján (za výsledok športovca: 2 x 1. m. MS 21 a 1., 2. m. ME 21 - Reb. Martinkovičová)</t>
  </si>
  <si>
    <t>organizovanie podujatia "Senecká ruka" (typ: podujatie s mimoriadnym významom, 200 športovcov, miesto: Senec, termín: 1.4.-3.4.16)</t>
  </si>
  <si>
    <t>súťaž "Silná ruka stredoškolákov" (1612 športovcov, 2820 cvičebných jednotiek, SR, 1.9.-15.12.16)</t>
  </si>
  <si>
    <t>organizovanie aktivity "Škola roka" (Trnava, 1.11.-31.12.16)</t>
  </si>
  <si>
    <t>organizovanie kvalifikácií o postup na MŠM ISF (SR, celý rok 2016)</t>
  </si>
  <si>
    <t>organizovanie majstrovstiev Slovenska školských športových súťaží (SR, celý rok 2016)</t>
  </si>
  <si>
    <t>organizovanie podujatia "Futsal Cup ZŠ chlapci" (SR, 1.1.-30.6.16)</t>
  </si>
  <si>
    <t>organizovanie podujatia "Jednota" v malom futbale ZŠ (SR, 1.1.-30.6.16)</t>
  </si>
  <si>
    <t>organizovanie podujatia "Kalokagatia" (Trnava, 22.-24.6.16)</t>
  </si>
  <si>
    <t>organizovanie podujatia "Olympiáda školských pracovníkov" (Dunajská Streda, 1.-6.6.16)</t>
  </si>
  <si>
    <t>organizovanie podujatia "Orientačný beh ZŠ a SŠ" (SR, 1.1.-30.6.16)</t>
  </si>
  <si>
    <t>organizovanie podujatia "Školské dni športu" (Trnava, 1.-30.3.16)</t>
  </si>
  <si>
    <t>organizovanie podujatia "Vybíjaná 1. stupeň ZŠ - koedukované družstvá" (SR, 1.1.-30.6.16)</t>
  </si>
  <si>
    <t>organizovanie podujatia "Zimná Kalokagatia" (Spišská Nová Ves, celý rok 2016)</t>
  </si>
  <si>
    <t>zabezpečenie aktivít v oblasti školského športu (SR a zahraničie, celý rok 2016)</t>
  </si>
  <si>
    <t>účasť výprav SR na MŠM ISF (Európa, celý rok 2016)</t>
  </si>
  <si>
    <t>športovec Angyal Adrián (za výsledok: 3. m. na ME 21)</t>
  </si>
  <si>
    <t>tréner Angyalová Nora (za výsledok športovca: 3. m. ME 21 - Adrián Angyal (športový zápas))</t>
  </si>
  <si>
    <t>organizovanie podujatia "FIS UNI v zjazdovom lyžovaní " (typ: podujatie s mimoriadnym významom, 186 športovcov, miesto: Vyšná Boca, termín: 5.2.-8.2.16)</t>
  </si>
  <si>
    <t>organizovanie podujatia "Hokejový turnaj univerzít SR" (Bratislava, 1.11.16)</t>
  </si>
  <si>
    <t>sekretariát (SR a zahraničie, celý rok 2016)</t>
  </si>
  <si>
    <t>zabezpečenie aktivít v oblasti univerzitného športu (SR a zahraničie, celý rok 2016)</t>
  </si>
  <si>
    <t>účasť na akademických majstrovstvách sveta (SR a zahraničie, celý rok 2016)</t>
  </si>
  <si>
    <t>účasť na Svetovej zimnej univerziáde 2017 (Almaty, Kazachstan, 28.1-8.2.17)</t>
  </si>
  <si>
    <t>športovec Vrablec Peter (za výsledok: 2. m. na MS)</t>
  </si>
  <si>
    <t>povrch na 3x3 basketbal (SR a zahraničie, celý rok 2016)</t>
  </si>
  <si>
    <t>projekt "Minibasket Show" (2000 športovcov, 6000 cvičebných jednotiek, Bratislava, 1.10.-31.12.16)</t>
  </si>
  <si>
    <t>Meszáros Filip (SR a zahraničie, celý rok 2016)</t>
  </si>
  <si>
    <t>Takács Michal (SR a zahraničie, celý rok 2016)</t>
  </si>
  <si>
    <t>Tanko Viliam (SR a zahraničie, celý rok 2016)</t>
  </si>
  <si>
    <t>športovec Tanko Viliam (za výsledok: 3. m. na EH)</t>
  </si>
  <si>
    <t>tréner Gyorfi Juraj (za celoživotnú práca s mládežou a životné jubileum 70 rokov)</t>
  </si>
  <si>
    <t>mikrobus 9 miestny (SR a zahraničie, celý rok 2016)</t>
  </si>
  <si>
    <t>športovec Hlavatý Samuel (za výsledok: 2. m. na MEJ)</t>
  </si>
  <si>
    <t>športovec Kalús Tomáš (za výsledok: 2. m. na MS)</t>
  </si>
  <si>
    <t>športovec Ťapušík Šimon (za výsledok: 3. m. na MEJ)</t>
  </si>
  <si>
    <t>tréner Hlavatý Radovan (za výsledok športovca: 2. m. MEJ - Samuel Hlavatý)</t>
  </si>
  <si>
    <t>tréner Mudrák Peter (za výsledok športovca: 1. m. MS a 1. m. MEJ - Jakub Mudrák)</t>
  </si>
  <si>
    <t>bicykel (SR a zahraničie, celý rok 2016)</t>
  </si>
  <si>
    <t>športovec Huová Kristína (za výsledok: 2. m. na MSJ)</t>
  </si>
  <si>
    <t>športovec Klementisová Andrea (za výsledok: 1. m. na MS)</t>
  </si>
  <si>
    <t>športovec Klongová Simona (za výsledok: 1. m. na MS)</t>
  </si>
  <si>
    <t>športovec Kocsis Ľudovít (za výsledok: 1. m. na MS)</t>
  </si>
  <si>
    <t>športovec Kolčák Martin (za výsledok: 1. m. na MSJ)</t>
  </si>
  <si>
    <t>športovec Kričková Terézia (za výsledok: 2. m. na MS)</t>
  </si>
  <si>
    <t>športovec Kučerák Lukáš (za výsledok: 1. m. na MS)</t>
  </si>
  <si>
    <t>športovec Kunst Michal (za výsledok: 3. m. na MS)</t>
  </si>
  <si>
    <t>športovec Musil Adam (za výsledok: 1. m. na MSJ)</t>
  </si>
  <si>
    <t>športovec Roth Robert (za výsledok: 1. m. na MSJ)</t>
  </si>
  <si>
    <t>športovec Rusnák Adam (za výsledok: 2 m. na MSJ)</t>
  </si>
  <si>
    <t>športovec Scholz Filip (za výsledok: 2. m. na MS)</t>
  </si>
  <si>
    <t>športovec Szomolányiová Tamara (za výsledok: 3. m. na MSJ)</t>
  </si>
  <si>
    <t>športovec Šályová Viktória (za výsledok: 1. m. na MS)</t>
  </si>
  <si>
    <t>športovec Valentík Tomáš (za výsledok: 1. m. na MS)</t>
  </si>
  <si>
    <t>športovec Valentíková Martina (za výsledok: 2. m. na MS)</t>
  </si>
  <si>
    <t>športovec Volák Roman (za výsledok: 1. m. na MS)</t>
  </si>
  <si>
    <t>športovec Zelinka Peter (za výsledok: 1. m. na MS)</t>
  </si>
  <si>
    <t>tréner Letková Erika (za výsledok športovca: 1., 3. m. - Adam Musil a 2 x 1., 2. m. Martin Kolčák)</t>
  </si>
  <si>
    <t>tréner Šály Ján (za celoživotnú práca s mládežou a životné jubileum 50 rokov)</t>
  </si>
  <si>
    <t>športovec Valent Juraj (za výsledok: 3. m. na ME)</t>
  </si>
  <si>
    <t>organizovanie podujatia "ME žien v petanque" (typ: ME-A - majstrovstvá Európy skupiny A, 120 športovcov, miesto: Bratislava, termín: 8.9.-11.9.16)</t>
  </si>
  <si>
    <t>športovci Puchmelter Adam, Zeman Matej, Kuba Tomáš, Brezovský Michal, Teťák Tadeáš, Mach Pavol (za výsledok: 3. m. na MEJ)</t>
  </si>
  <si>
    <t>tréner Poulton David Maurice (za výsledok športovca: 3. m. MEJ - družstvo chlapcov v disciplíne na rany)</t>
  </si>
  <si>
    <t>mikrobus (SR a zahraničie, celý rok 2016)</t>
  </si>
  <si>
    <t>Michňák Slavomír (SR a zahraničie, celý rok 2016)</t>
  </si>
  <si>
    <t>gymnastická podlaha (SR a zahraničie, celý rok 2016)</t>
  </si>
  <si>
    <t>projekt "GYM F!T" (4500 športovcov, 4500 cvičebných jednotiek, SR, celý rok 2016)</t>
  </si>
  <si>
    <t>športové družstvo mužov, 24-členné (za výsledok: 1. m. na MS)</t>
  </si>
  <si>
    <t>športové družstvo žien, 24-členné (za výsledok: 3. m. na MS)</t>
  </si>
  <si>
    <t>Medlová Klaudia (SR a zahraničie, celý rok 2016)</t>
  </si>
  <si>
    <t>Procházková Alena (SR a zahraničie, celý rok 2016)</t>
  </si>
  <si>
    <t>Stromková Zuzana (SR a zahraničie, celý rok 2016)</t>
  </si>
  <si>
    <t>Velez - Zuzulová Veronika (SR a zahraničie, celý rok 2016)</t>
  </si>
  <si>
    <t>Vlhová Petra (SR a zahraničie, celý rok 2016)</t>
  </si>
  <si>
    <t>Žampa Adam (SR a zahraničie, celý rok 2016)</t>
  </si>
  <si>
    <t>športovec Falat Matej (za výsledok: 2. m. na SU)</t>
  </si>
  <si>
    <t>športovec Medlová Klaudia (za výsledok: 3. m. na MS)</t>
  </si>
  <si>
    <t>športovec Stromková Zuzana (za výsledok: 3. m. na MS)</t>
  </si>
  <si>
    <t>tréner Márosi Ján (za celoživotnú práca s mládežou a životné jubileum 70 rokov)</t>
  </si>
  <si>
    <t>organizovanie podujatia "EP - finále" (typ: EP - európsky pohár (minimálne 5 kôl), 54 športovcov, miesto: Štrbské Pleso, termín: 8.4.-10.4.16)</t>
  </si>
  <si>
    <t>organizovanie podujatia "FMC Masters" (typ: podujatie s mimoriadnym významom, 200 športovcov, miesto: Štrbské Pleso, termín: 1.4.-3.4.16)</t>
  </si>
  <si>
    <t>organizovanie podujatia "Memoriál 24 padlých hrdinov SNP" (typ: podujatie s mimoriadnym významom, 100 športovcov, miesto: Gerlachov, termín: 28.12.-30.12.16)</t>
  </si>
  <si>
    <t>organizovanie podujatia "Veľká cena Kremnice - Bezroukov Memoriál" (typ: EP - európsky pohár (minimálne 5 kôl), 100 športovcov, miesto: Kremnica, Skalka, termín: 26.2.-28.2.16)</t>
  </si>
  <si>
    <t>mikrobus 9-miestny (SR a zahraničie, celý rok 2016)</t>
  </si>
  <si>
    <t>prítlačné zariadenie na rysovanie stôp a úpravu tratí pre bežecké lyžovanie (SR a zahraničie, celý rok 2016)</t>
  </si>
  <si>
    <t>športovci Bohuslav Radek, Marenčák Jozef, Belko Peter (za výsledok: 2. m. na ME)</t>
  </si>
  <si>
    <t>organizovanie podujatia "EP AAC cestných pretekov motocyklov" (typ: EP - európsky pohár (minimálne 5 kôl), 165 športovcov, miesto: Slovakia Racing, termín: 2.9.-4.9.16)</t>
  </si>
  <si>
    <t>organizovanie podujatia "ME na plochej dráhe seniorov" (typ: ME-A - majstrovstvá Európy skupiny A, 20 športovcov, miesto: Žarnovica, termín: 14.5.-15.5.16)</t>
  </si>
  <si>
    <t>organizovanie podujatia "ME v motokrose MX Open" (typ: ME-B - majstrovstvá Európy nižšej úrovne ako skupina A, 55 športovcov, miesto: Šenkvice, termín: 15.4.-17.4.16)</t>
  </si>
  <si>
    <t>súprava nafukovacích mantinelov (SR a zahraničie, celý rok 2016)</t>
  </si>
  <si>
    <t>športovci Brutovský Ján, Stupák Ladislav, Belko Branislav (za výsledok: 2. m. na ME)</t>
  </si>
  <si>
    <t>športovci Gálus Silven, Bertko Michal, Hulín Igor, Černota Milan (za výsledok: 2. m. na ME)</t>
  </si>
  <si>
    <t>športovci Siládi Jakub, Samko Roman, Bertko Samuel (za výsledok: 2. m. na MSJ)</t>
  </si>
  <si>
    <t>športovci Sladká Lívia, Sekletárová Beáta (za výsledok: 3. m. na MS)</t>
  </si>
  <si>
    <t>športovci Smaržová Ľudmila, Židziková Monika, Szpyrcová Jarmila (za výsledok: 3. m. na MS)</t>
  </si>
  <si>
    <t>športovec Dubovan Matej (za výsledok: 2. m. na MSJ)</t>
  </si>
  <si>
    <t>tréner Žigala Marián (za výsledok športovca: 2 x 2. m. MSJ - súťaž dvojíc a trojíc)</t>
  </si>
  <si>
    <t>Klobučník Tomáš (SR a zahraničie, celý rok 2016)</t>
  </si>
  <si>
    <t>Listopadová Katarína (SR a zahraničie, celý rok 2016)</t>
  </si>
  <si>
    <t>Mišendová Barbora (SR a zahraničie, celý rok 2016)</t>
  </si>
  <si>
    <t>Nagy Richard (SR a zahraničie, celý rok 2016)</t>
  </si>
  <si>
    <t>športovec Listopadová Katarína (za výsledok: 3. m. na SU)</t>
  </si>
  <si>
    <t>tréner Železník Vladimír (za celoživotnú práca s mládežou a životné jubileum 50 rokov)</t>
  </si>
  <si>
    <t>organizovanie podujatia "Veľká cena Slovenska" (typ: podujatie s mimoriadnym významom, 105 športovcov, miesto: Bratislava, termín: 8.4.-10.4.16)</t>
  </si>
  <si>
    <t>užitkové motorové vozidlo na prepravu materiálu (SR a zahraničie, celý rok 2016)</t>
  </si>
  <si>
    <t>Varga Richard (SR a zahraničie, celý rok 2016)</t>
  </si>
  <si>
    <t>športovec Varga Richard (za výsledok: 1. m. na MS)</t>
  </si>
  <si>
    <t>tréner Slovák Milan (za celoživotnú práca s mládežou a životné jubileum 60 rokov)</t>
  </si>
  <si>
    <t>pretekársky bicykel (SR a zahraničie, celý rok 2016)</t>
  </si>
  <si>
    <t>družstvo mužov (SR a zahraničie, celý rok 2016)</t>
  </si>
  <si>
    <t>dvojica žien - plážový volejbal (SR a zahraničie, celý rok 2016)</t>
  </si>
  <si>
    <t>tréner Martinát Stanislav (za celoživotnú práca s mládežou a životné jubileum 60 rokov)</t>
  </si>
  <si>
    <t>organizovanie podujatia "ME U19 ženy" (typ: ME-A - majstrovstvá Európy skupiny A, 240 športovcov, miesto: Nitra, termín: 27.8.-4.9.16)</t>
  </si>
  <si>
    <t>súťaž vo volejbale "MidiCoolVolley" (1133 športovcov, 9060 cvičebných jednotiek, SR, celý rok 2016)</t>
  </si>
  <si>
    <t>súťaž vo volejbale "MiniCoolVolley" (1000 športovcov, 4500 cvičebných jednotiek, SR, celý rok 2016)</t>
  </si>
  <si>
    <t>organizovanie Národného stolnotenisového turnaja špeciálnych olympiád (Bratislava, 22.-23.9.16)</t>
  </si>
  <si>
    <t>organizovanie národných ľahkoatletických pretekov špeciálnych olympiád (Bratislava, 23.-24.6.16)</t>
  </si>
  <si>
    <t>organizovanie národných plaveckých pretekov špeciálnych olympiád (Bratislava, 22.-23.9.16)</t>
  </si>
  <si>
    <t>organizovanie vianočného turnaja špeciálnych olympiád v malom a unifikovanom futbale (Púchov, 7.- 9.12.16)</t>
  </si>
  <si>
    <t>účasť na európskom turnaji "Kim Kallstrom Trophy" (Gothenburg, 17.-21.7.16)</t>
  </si>
  <si>
    <t>účasť na tenisovom turnaji špeciálnych olympiád Európa-Eurázia (Ramat Hasaron, 1.5.- 4.5.16)</t>
  </si>
  <si>
    <t>Berešová Katarína (SR a zahraničie, celý rok 2016)</t>
  </si>
  <si>
    <t>Bubeník Matúš (SR a zahraničie, celý rok 2016)</t>
  </si>
  <si>
    <t>Czaková Mária (SR a zahraničie, celý rok 2016)</t>
  </si>
  <si>
    <t>Gáliková Mária (SR a zahraničie, celý rok 2016)</t>
  </si>
  <si>
    <t>Hrašnová Martina (SR a zahraničie, celý rok 2016)</t>
  </si>
  <si>
    <t>Klocová Lucia (SR a zahraničie, celý rok 2016)</t>
  </si>
  <si>
    <t>Lomnická Nikola (SR a zahraničie, celý rok 2016)</t>
  </si>
  <si>
    <t>Lomnický Marcel (SR a zahraničie, celý rok 2016)</t>
  </si>
  <si>
    <t>Majdán Dušan (SR a zahraničie, celý rok 2016)</t>
  </si>
  <si>
    <t>Putalová Iveta (SR a zahraničie, celý rok 2016)</t>
  </si>
  <si>
    <t>Repčík Jozef (SR a zahraničie, celý rok 2016)</t>
  </si>
  <si>
    <t>štafeta juniorov (SR a zahraničie, celý rok 2016)</t>
  </si>
  <si>
    <t>Tišťan Martin (SR a zahraničie, celý rok 2016)</t>
  </si>
  <si>
    <t>Tóth Matej (SR a zahraničie, celý rok 2016)</t>
  </si>
  <si>
    <t>Velďáková Dana (SR a zahraničie, celý rok 2016)</t>
  </si>
  <si>
    <t>Veszelka Tomáš (SR a zahraničie, celý rok 2016)</t>
  </si>
  <si>
    <t>športovci Benda Jakub, Žilavý Marcel, Rigász Simon , Baran Adrián (za výsledok: 3. m. na EYOF)</t>
  </si>
  <si>
    <t>športovec Tóth Matej (za výsledok: 1. m. na MS)</t>
  </si>
  <si>
    <t>tréner Mada Rudolf (za celoživotnú práca s mládežou a životné jubileum 80 rokov)</t>
  </si>
  <si>
    <t>projekt "Detská atletika" (1728 športovcov, 1728 cvičebných jednotiek, SR, celý rok 2016)</t>
  </si>
  <si>
    <t>projekt "Hľadáme nových olympionikov" (1800 športovcov, 1950 cvičebných jednotiek, SR, 1.4.-15.9.16)</t>
  </si>
  <si>
    <t>projekt "Zo školských lavíc do atletickej haly Elán" (1000 športovcov, 1000 cvičebných jednotiek, Bratislava, 12.2.-9.12.16 )</t>
  </si>
  <si>
    <t>športovec Debnár Ján (za výsledok: 1. m. na ME)</t>
  </si>
  <si>
    <t>športovec Vrabec Tomáš (za výsledok: 3. m. na MEJ)</t>
  </si>
  <si>
    <t>tréner Merkovský Vladimír (za výsledok športovca: 3. m. MEJ - Tomáš Vrabec)</t>
  </si>
  <si>
    <t>značenie cyklotrás, cykloturistický informačný systém, zodpovedajúce školenia (SR, celý rok 2016)</t>
  </si>
  <si>
    <t>družstvo juniorov (SR a zahraničie, celý rok 2016)</t>
  </si>
  <si>
    <t>organizovanie podujatia "ME dievčat do 19 rokov" (typ: MEJ-A - majstrovstvá Európy juniorov skupiny A, 160 športovcov, miesto: Senec, Trnava, termín: 19.7.-31.7.16)</t>
  </si>
  <si>
    <t>dodávkový automobil na prevoz materiálu (objem 9m3) (SR a zahraničie, celý rok 2016)</t>
  </si>
  <si>
    <t>súťaž mladších žiačok v malom futbale "Dôvera ŠP" (4800 športovcov, 12047 cvičebných jednotiek, Poprad, 8.-9.6.16)</t>
  </si>
  <si>
    <t>súťaž mladších žiakov v malom futbale "Dôvera ŠP" (10320 športovcov, 20428 cvičebných jednotiek, Poprad, 8.-9.6.16)</t>
  </si>
  <si>
    <t>súťaž ZŠ dievčat vo futbale "Coca-Cola Cup" (1860 športovcov, 3588 cvičebných jednotiek, Skalica, 1.-17.6.16)</t>
  </si>
  <si>
    <t>súťaž ZŠ chlapcov vo futbale "Coca-Cola Cup" (8865 športovcov, 14180 cvičebných jednotiek, Skalica, 1.-17.6.16)</t>
  </si>
  <si>
    <t>súťaž žiakov a žiačok v minifutbale "McDonalds Cup" (9000 športovcov, 19573 cvičebných jednotiek, Poprad, 16.-17.6.16)</t>
  </si>
  <si>
    <t>rekonštrukcia futbalového štadióna MFK (Skalica, 1.9.15 - 31.12.16)</t>
  </si>
  <si>
    <t>výstavba futbalového štadióna DAC Aréna (Dunajská Streda, 1.9.15 - 30.6.17)</t>
  </si>
  <si>
    <t>výstavba futbalového štadióna MFK Lokomotíva (Zvolen, 1.9.15 - 31.12.16)</t>
  </si>
  <si>
    <t>projekt "Futsal pre všetkých - hrajte s nami" (1000 športovcov, 11815 cvičebných jednotiek, SR, celý rok 2016)</t>
  </si>
  <si>
    <t>športovec Bednár Štefan (za výsledok: 1. m. na ME)</t>
  </si>
  <si>
    <t>športovec Krasňanský Martin (za výsledok: 2. m. na ME)</t>
  </si>
  <si>
    <t>športovec Krištoffy Jozef (za výsledok: 2. m. na ME )</t>
  </si>
  <si>
    <t>športovec Jankovičová Dominika (za výsledok: 1. m. na MSJ)</t>
  </si>
  <si>
    <t>tréner Hochel Ján (za výsledok športovca: 1. m. MSJ - Dominika Jankovičová (šprint))</t>
  </si>
  <si>
    <t>pár v tancoch na ľade (SR a zahraničie, celý rok 2016)</t>
  </si>
  <si>
    <t>športovci Csolley Lukáš, Testa Federica (za výsledok: 3. m. na SU)</t>
  </si>
  <si>
    <t>organizovanie podujatia "Majstrovstvá Európy" (typ: ME-A - majstrovstvá Európy skupiny A, 170 športovcov, miesto: Bratislava, termín: 27.1.-31.1.16)</t>
  </si>
  <si>
    <t>organizovanie podujatia "Ondrej Nepela Trophy" (typ: SP - svetový pohár (minimálne 5 kôl), 75 športovcov, miesto: Bratislava, termín: 29.9.-2.10.16)</t>
  </si>
  <si>
    <t>Longová Alexandra (SR a zahraničie, celý rok 2016)</t>
  </si>
  <si>
    <t>elektronický systém riadenia streľby (SR a zahraničie, celý rok 2016)</t>
  </si>
  <si>
    <t>športovec Kožár Jozef (za výsledok: 3. m. na ME)</t>
  </si>
  <si>
    <t>organizovanie aktivity "Sme jeden tím" (SR, celý rok 2016)</t>
  </si>
  <si>
    <t>sekretariát SOV (SR a zahraničie, celý rok 2016)</t>
  </si>
  <si>
    <t>účasť na zasadnutiach orgánov a komisií medzinárodných organizácií (zahraničie, celý rok 2016)</t>
  </si>
  <si>
    <t>účasť slovenskej výpravy na európskom olympijskom mládežníckom festivale 2017 (Erzurum, jeseň 2016)</t>
  </si>
  <si>
    <t>účasť slovenskej výpravy na olympijských hrách (Rio de Janeiro, august 2016)</t>
  </si>
  <si>
    <t>účasť slovenskej výpravy na olympijských hrách mládeže (Lillehammer, 12.-21.2.16)</t>
  </si>
  <si>
    <t>inovácia webového sídla SOV na responzívny dizajn (SR, celý rok 2016)</t>
  </si>
  <si>
    <t>organizovanie seminára športových lekárov a odborníkov športových vied (SR, apríl 2016)</t>
  </si>
  <si>
    <t>vydanie časopisu "Olympia" č. 2/2016 (100 strán, 5000 ks, SR, celý rok 2016)</t>
  </si>
  <si>
    <t>vydanie publikácie "Správa o činnosti SOV 2013 - 2016" (88 strán A4, 600 ks, SR, celý rok 2016)</t>
  </si>
  <si>
    <t>vykonávanie činnosti podľa zákona 206/2009 Zb.z. o múzeách a galériách  a o ochrane predmetov kultúrnej hodnoty (SR, celý rok 2016)</t>
  </si>
  <si>
    <t>zabezpečenie aktivít v oblasti olympijského hnutia (SR a zahraničie, celý rok 2016)</t>
  </si>
  <si>
    <t>projekt "Ak nemôžeš letieť, bež za svojim zdravím" (1000 športovcov, 4720 cvičebných jednotiek, SR, celý rok 2016)</t>
  </si>
  <si>
    <t>projekt "Pohybom proti neduhom" (2547 športovcov, 8390 cvičebných jednotiek, SR, celý rok 2016)</t>
  </si>
  <si>
    <t>Beladič Michal + navádzač (SR a zahraničie, celý rok 2016)</t>
  </si>
  <si>
    <t>Farkašová Henrieta + navádzač (SR a zahraničie, celý rok 2016)</t>
  </si>
  <si>
    <t>France Martin (SR a zahraničie, celý rok 2016)</t>
  </si>
  <si>
    <t>Haraus Miroslav + navádzač (SR a zahraničie, celý rok 2016)</t>
  </si>
  <si>
    <t>Kemeny Viktor (SR a zahraničie, celý rok 2016)</t>
  </si>
  <si>
    <t>Kolníková Hana (SR a zahraničie, celý rok 2016)</t>
  </si>
  <si>
    <t>Krako Jakub + navádzač (SR a zahraničie, celý rok 2016)</t>
  </si>
  <si>
    <t>Kubačka Marek + navádzač (SR a zahraničie, celý rok 2016)</t>
  </si>
  <si>
    <t>Kuřeja Marián (SR a zahraničie, celý rok 2016)</t>
  </si>
  <si>
    <t>Malenovský Radoslav (SR a zahraničie, celý rok 2016)</t>
  </si>
  <si>
    <t>Margoč Marek (SR a zahraničie, celý rok 2016)</t>
  </si>
  <si>
    <t>Matušík Adrián (SR a zahraničie, celý rok 2016)</t>
  </si>
  <si>
    <t>Petrikovičová Karin (SR a zahraničie, celý rok 2016)</t>
  </si>
  <si>
    <t>Smaržová Petra (SR a zahraničie, celý rok 2016)</t>
  </si>
  <si>
    <t>Vadovičová Veronika (SR a zahraničie, celý rok 2016)</t>
  </si>
  <si>
    <t>športovci Haraus Miroslav, Hudík Maroš (za výsledok: 1. m. na MS)</t>
  </si>
  <si>
    <t>športovci Kašická Helena, Vidašic Peter (za výsledok: 1. m. na MS)</t>
  </si>
  <si>
    <t>športovec Matušík Adrián (za výsledok: 1. m. na MS)</t>
  </si>
  <si>
    <t>športovec Vadovičová Veronika (za svetový rekord)</t>
  </si>
  <si>
    <t>tréner Gabko Martin (za výsledok športovca: 2. m. EPYG - Michaela Balcová (boccia BC 4))</t>
  </si>
  <si>
    <t>plavecký trenažér (SR a zahraničie, celý rok 2016)</t>
  </si>
  <si>
    <t>terčový systém (SR a zahraničie, celý rok 2016)</t>
  </si>
  <si>
    <t>vzduchová puška (SR a zahraničie, celý rok 2016)</t>
  </si>
  <si>
    <t>účasť slovenskej výpravy na paralympijských hrách (Rio de Janeiro, august 2016)</t>
  </si>
  <si>
    <t>zabezpečenie aktivít v oblasti paralympijského hnutia (SR a svet, celý rok 2016)</t>
  </si>
  <si>
    <t>športovci Smatana Juraj, Zachar Peter, Sámela Jaroslav, Těšický Vlastimil, Horňák Pavol, Forbák Martin (za výsledok: 2. m. na MS)</t>
  </si>
  <si>
    <t>športovec Hollý Lukáš (za výsledok: 3. m. na MS)</t>
  </si>
  <si>
    <t>športovec Horňák Peter (za výsledok: 1. m. na MS)</t>
  </si>
  <si>
    <t>organizovanie podujatia "MS národov v love rýb udicou na prívlač" (typ: MS-A - majstrovstvá sveta skupiny A, 120 športovcov, miesto: Svit, termín: 25.5.-30.5.16)</t>
  </si>
  <si>
    <t>Ódorová Eva (SR a zahraničie, celý rok 2016)</t>
  </si>
  <si>
    <t>organizovanie podujatia "ITTF World Junior Circuit - Slovak Cadet Open" (typ: SPJ - svetový pohár juniorov (minimálne 5 kôl), 160 športovcov, miesto: Bratislava, termín: 29.10.-31.10.16)</t>
  </si>
  <si>
    <t>organizovanie podujatia "ITTF World Junior Circuit - Slovak Junior Open" (typ: SPJ - svetový pohár juniorov (minimálne 5 kôl), 150 športovcov, miesto: Senec, termín: 19.5.-22.5.16)</t>
  </si>
  <si>
    <t>Barteková Danka (SR a zahraničie, celý rok 2016)</t>
  </si>
  <si>
    <t>Drobný Adrián (SR a zahraničie, celý rok 2016)</t>
  </si>
  <si>
    <t>Jány Patrik (SR a zahraničie, celý rok 2016)</t>
  </si>
  <si>
    <t>Kopp Pavol (SR a zahraničie, celý rok 2016)</t>
  </si>
  <si>
    <t>Kovačócy Marián (SR a zahraničie, celý rok 2016)</t>
  </si>
  <si>
    <t>Mezeiová Jana (SR a zahraničie, celý rok 2016)</t>
  </si>
  <si>
    <t>Olejnik Hubert Andrzej (SR a zahraničie, celý rok 2016)</t>
  </si>
  <si>
    <t>Praj Filip (SR a zahraničie, celý rok 2016)</t>
  </si>
  <si>
    <t>Rehák Štefečeková Zuzana (SR a zahraničie, celý rok 2016)</t>
  </si>
  <si>
    <t>Slamka Michal  (SR a zahraničie, celý rok 2016)</t>
  </si>
  <si>
    <t>Sýkorová Veronika (SR a zahraničie, celý rok 2016)</t>
  </si>
  <si>
    <t>Tužinský Juraj (SR a zahraničie, celý rok 2016)</t>
  </si>
  <si>
    <t>Varga Erik (SR a zahraničie, celý rok 2016)</t>
  </si>
  <si>
    <t>športovci Boorová Lucia, Mezeiová Jana (za výsledok: 2. m. na ME)</t>
  </si>
  <si>
    <t>športovci Čavara Roman, Kovačócy Marián (za výsledok: 1. m. na ME)</t>
  </si>
  <si>
    <t>športovci Dudo Matúš, Vass Július (za výsledok: 3. m. na SU)</t>
  </si>
  <si>
    <t>športovci Ernst Štefan, Zsiga Eduard, Hanulík Marcel (za výsledok: 2. m. na ME)</t>
  </si>
  <si>
    <t>športovci Stranovská Andrea, Sýkorová Veronika (za výsledok: 1. m. na ME)</t>
  </si>
  <si>
    <t>športovci Szalai Lajos, Šramek Tomáš (za výsledok: 2. m. na ME)</t>
  </si>
  <si>
    <t>športovec Barteková Danka (za výsledok: 2. m. na ME)</t>
  </si>
  <si>
    <t>športovec Drobný Adrián (za výsledok: 3. m. na MSJ)</t>
  </si>
  <si>
    <t>športovec Jurza Vladimír (za výsledok: 3. m. na ME)</t>
  </si>
  <si>
    <t>športovec Kopp Pavol (za výsledok: 2. m. na EH)</t>
  </si>
  <si>
    <t>športovec Marinov Filip (za výsledok: 2. m. na SU)</t>
  </si>
  <si>
    <t>športovec Praj Filip (za výsledok: 1. m. na MSJ)</t>
  </si>
  <si>
    <t>športovec Rehák Štefečeková Zuzana (za výsledok: 1. m. na ME)</t>
  </si>
  <si>
    <t>športovec Slamka Michal (za výsledok: 2. m. na MSJ)</t>
  </si>
  <si>
    <t>športovec Tužinský Juraj (za výsledok: 3. m. na EH)</t>
  </si>
  <si>
    <t>športovec Varga Erik (za výsledok: 1. m. na MS)</t>
  </si>
  <si>
    <t>tréner Prajová Vanessa (za výsledok športovca: 1. m. MEJ a 1. m. MSJ - Filip Praj (trap))</t>
  </si>
  <si>
    <t>tréner Slamka Branislav (za výsledok športovca: 3. m. MEJ - Adrián Drobný (trap))</t>
  </si>
  <si>
    <t>súťaže základných a stredných škôl v streľbe (1000 športovcov, 1000 cvičebných jednotiek, SR, celý rok 2016)</t>
  </si>
  <si>
    <t>tréner Diviak Rudolf (za celoživotnú práca s mládežou a životné jubileum 60 rokov)</t>
  </si>
  <si>
    <t>tréner Gažík Igor (za výsledok športovca: 2. m. MSJ - Veronika Gažíková a 3. m. MSJ - Viktor Gažík)</t>
  </si>
  <si>
    <t>tréner Nagy Jozef (za celoživotnú práca s mládežou a životné jubileum 50 rokov)</t>
  </si>
  <si>
    <t>organizovanie podujatia "Memoriál F. Martinenga" (typ: SPJ - svetový pohár juniorov (minimálne 5 kôl), 570 športovcov, miesto: Bratislava, termín: 3.12.-4.12.16)</t>
  </si>
  <si>
    <t>Kužmová Viktória (SR a zahraničie, celý rok 2016)</t>
  </si>
  <si>
    <t>Mihalíková Tereza (SR a zahraničie, celý rok 2016)</t>
  </si>
  <si>
    <t>Schmiedlová Kristína (SR a zahraničie, celý rok 2016)</t>
  </si>
  <si>
    <t>športovci Molčan Alexander, Néma Patrik, Klein Lukáš (za výsledok: 1. m. na MEJ)</t>
  </si>
  <si>
    <t>športovec Kužmová Viktória (za výsledok: 3. m. na GSJ)</t>
  </si>
  <si>
    <t>športovec Mihalíková Tereza (za výsledok: 1. m. na GSJ)</t>
  </si>
  <si>
    <t>športovec Schmiedlová Kristína (za výsledok: 2. m. na MSJ)</t>
  </si>
  <si>
    <t>tréner Sabovčík Jozef (za výsledok športovca: 1. m. Australian Open v tenise - Tereza Mihalíková)</t>
  </si>
  <si>
    <t>tréner Studenič Ján (za výsledok športovca: 1. m. MSJ - Kristína Schmiedlová (tenis - dvojhra))</t>
  </si>
  <si>
    <t>projekt "Tenis do škôl" (1000 športovcov, 4320 cvičebných jednotiek, SR, 1.1.16-31.10.16)</t>
  </si>
  <si>
    <t>športovec Babač Lukáš (za výsledok: 2. m. na ME)</t>
  </si>
  <si>
    <t>Bolotnjuk Mykola (SR a zahraničie, celý rok 2016)</t>
  </si>
  <si>
    <t>Gagloev Soslan (SR a zahraničie, celý rok 2016)</t>
  </si>
  <si>
    <t>Horváth Denis (SR a zahraničie, celý rok 2016)</t>
  </si>
  <si>
    <t>Jaloviar Jozef (SR a zahraničie, celý rok 2016)</t>
  </si>
  <si>
    <t>Lévai István (SR a zahraničie, celý rok 2016)</t>
  </si>
  <si>
    <t>Lévai Zoltán (SR a zahraničie, celý rok 2016)</t>
  </si>
  <si>
    <t>športovec Lévai István (za výsledok: 3. m. na EH)</t>
  </si>
  <si>
    <t>športová formácia (17 čl.) street show (za výsledok: 3. m. na MS)</t>
  </si>
  <si>
    <t>športovci Pellerová Andrea, Mráz Juraj (za výsledok: 1. m. na ME)</t>
  </si>
  <si>
    <t>športové družstvo disco dance formation, 24-členné (za výsledok: 3. m. na MSJ)</t>
  </si>
  <si>
    <t>športové družstvo disco dance small group, 8-členné (za výsledok: 1. m. na MSJ)</t>
  </si>
  <si>
    <t>športové družstvo street show formation, 12-členné (za výsledok: 3. m. na MEJ)</t>
  </si>
  <si>
    <t>športové družstvo street show formation, 16-členné (za výsledok: 3. m. na ME)</t>
  </si>
  <si>
    <t>športové družstvo street show formation, 19-členné (za výsledok: 3. m. na MEJ)</t>
  </si>
  <si>
    <t>športové družstvo street show small group, 7-členné (za výsledok: 3. m. na MS)</t>
  </si>
  <si>
    <t>športovec Kois Majko (za výsledok: 1. m. na MSJ)</t>
  </si>
  <si>
    <t>tréner Nezvalová Zuzana (za výsledok športovca: 1. m. MSJ a 3. m. MSJ - formácie (disco dance))</t>
  </si>
  <si>
    <t>organizovanie podujatia "Slovak Open" (typ: EP - európsky pohár (minimálne 5 kôl), 100 športovcov, miesto: Trenčín, termín: 1.9.-4.9.16)</t>
  </si>
  <si>
    <t>Kuzminová Anastasia (SR a zahraničie, celý rok 2016)</t>
  </si>
  <si>
    <t>Poliaková Terézia (SR a zahraničie, celý rok 2016)</t>
  </si>
  <si>
    <t>štafeta mužov (SR a zahraničie, celý rok 2016)</t>
  </si>
  <si>
    <t>štafeta zmiešaná (SR a zahraničie, celý rok 2016)</t>
  </si>
  <si>
    <t>športovec Fialková Paulína (za výsledok: 1. m. na SU)</t>
  </si>
  <si>
    <t>športovec Kazár Matej (za výsledok: 3. m. na MS)</t>
  </si>
  <si>
    <t>športovec Otčenáš Martin (za výsledok: 1. m. na MS)</t>
  </si>
  <si>
    <t>tréner Chrapán Dušan (za celoživotnú práca s mládežou a životné jubileum 60 rokov)</t>
  </si>
  <si>
    <t>organizovanie podujatia "IBU Pohár 7" (typ: EP - európsky pohár (minimálne 5 kôl), 170 športovcov, miesto: Osrblie, termín: 12.2.-14.2.16)</t>
  </si>
  <si>
    <t>Baška Erik (SR a zahraničie, celý rok 2016)</t>
  </si>
  <si>
    <t>Sagan Peter (SR a zahraničie, celý rok 2016)</t>
  </si>
  <si>
    <t>športovci Vinczeová Alica, Molnár Anikó, Glofáková Viktória, Szabó Dóra (za výsledok: 3. m. na MS)</t>
  </si>
  <si>
    <t>športovec Baška Erik (za výsledok: 1. m. na ME 23)</t>
  </si>
  <si>
    <t>športovec Frýbortová Nicole (za výsledok: 2. m. na MS)</t>
  </si>
  <si>
    <t>športovec Janíčková Tatiana (za výsledok: 2. m. na MS)</t>
  </si>
  <si>
    <t>športovec Sagan Peter (za výsledok: 1. m. na MS)</t>
  </si>
  <si>
    <t>športovec Sýkorová Kristína (za výsledok: 3. m. na ME)</t>
  </si>
  <si>
    <t>športovec Štoček Matúš (za výsledok: 2. m. na EYOF)</t>
  </si>
  <si>
    <t>tréner Hnáth Vladimír (za výsledok športovca: 2. m. EYOF - Matúš Štoček)</t>
  </si>
  <si>
    <t>tréner Riška Martin (za výsledok športovca: 1. m. ME 23 - Erik Baška)</t>
  </si>
  <si>
    <t>tréner Vyšňa Michal (za celoživotnú práca s mládežou a životné jubileum 60 rokov)</t>
  </si>
  <si>
    <t>organizovanie podujatia "EP v cyklistike zdravotne postihnutých" (typ: EP - európsky pohár (minimálne 5 kôl), 72 športovcov, miesto: Vrátna, termín: 15.7.-17.7.16)</t>
  </si>
  <si>
    <t>organizovanie podujatia "Medzinárodné cyklistické preteky Okolo Slovenska" (typ: podujatie s mimoriadnym významom, 132 športovcov, miesto: Slovensko, termín: 8.6.-12.6.16)</t>
  </si>
  <si>
    <t>organizovanie podujatia "Medzinárodné dni cyklistiky" (typ: podujatie s mimoriadnym významom, 130 športovcov, miesto: Dubnica nad Váhom, termín: 2.9.-4.9.16)</t>
  </si>
  <si>
    <t>projekt "Detská tour Petra Sagana" (1000 športovcov, 1000 cvičebných jednotiek, SR, 1.3.-30.9.16)</t>
  </si>
  <si>
    <t>tréner Koutný Petr (za výsledok športovca: 5. m. MSJ - družstvo juniorov do 19 rokov)</t>
  </si>
  <si>
    <t>tréner Onderko Marek (za výsledok športovca: 5. m. MSJ - družstvo juniorov do 19 rokov)</t>
  </si>
  <si>
    <t>mantinely (SR a zahraničie, celý rok 2016)</t>
  </si>
  <si>
    <t>organizovanie podujatia "MS kadetiek" (typ: MSJ-A - majstrovstvá sveta juniorov skupiny A, 384 športovcov, miesto: Bratislava, termín: 19.7.-31.7.16)</t>
  </si>
  <si>
    <t>projekt "Minihádzanou za zdravím" (1000 športovcov, 6660 cvičebných jednotiek, SR, celý rok 2016)</t>
  </si>
  <si>
    <t>plachetnica Laser Radial XD (SR a zahraničie, celý rok 2016)</t>
  </si>
  <si>
    <t>športovec Kinceľová Dominika (za výsledok: 3. m. na EYOF)</t>
  </si>
  <si>
    <t>športovec Kopiš Miroslav (za výsledok: 2. m. na EYOF)</t>
  </si>
  <si>
    <t>tréner Krnáč Jozef (za výsledok športovca: 3. m. EYOF - Dominika Kinceľová)</t>
  </si>
  <si>
    <t>organizovanie podujatia "EP seniorov" (typ: EP - európsky pohár (minimálne 5 kôl), 250 športovcov, miesto: Bratislava, termín: 2.9.-4.9.16)</t>
  </si>
  <si>
    <t>Beňuš Matej (SR a zahraničie, celý rok 2016)</t>
  </si>
  <si>
    <t>Dukátová Jana (SR a zahraničie, celý rok 2016)</t>
  </si>
  <si>
    <t>Grigar Jakub (SR a zahraničie, celý rok 2016)</t>
  </si>
  <si>
    <t>Gurecka Marko (SR a zahraničie, celý rok 2016)</t>
  </si>
  <si>
    <t>Halčin Martin (SR a zahraničie, celý rok 2016)</t>
  </si>
  <si>
    <t>Haššová Michaela (SR a zahraničie, celý rok 2016)</t>
  </si>
  <si>
    <t>Hochschorner Pavol a Peter (SR a zahraničie, celý rok 2016)</t>
  </si>
  <si>
    <t>Hujsa Matúš  (SR a zahraničie, celý rok 2016)</t>
  </si>
  <si>
    <t>Kaliská Elena (SR a zahraničie, celý rok 2016)</t>
  </si>
  <si>
    <t>Macúš Richard (SR a zahraničie, celý rok 2016)</t>
  </si>
  <si>
    <t>Málek Andrej (SR a zahraničie, celý rok 2016)</t>
  </si>
  <si>
    <t>Martikán Michal (SR a zahraničie, celý rok 2016)</t>
  </si>
  <si>
    <t>Matulániová Paulína (SR a zahraničie, celý rok 2016)</t>
  </si>
  <si>
    <t>Mirgorodský Marko (SR a zahraničie, celý rok 2016)</t>
  </si>
  <si>
    <t>Skákala Juraj a Gewissler Matúš (SR a zahraničie, celý rok 2016)</t>
  </si>
  <si>
    <t>Slafkovský Alexander (SR a zahraničie, celý rok 2016)</t>
  </si>
  <si>
    <t>Stanovská Soňa (SR a zahraničie, celý rok 2016)</t>
  </si>
  <si>
    <t>Stanovský Samuel (SR a zahraničie, celý rok 2016)</t>
  </si>
  <si>
    <t>Škantár Ladislav a Peter (SR a zahraničie, celý rok 2016)</t>
  </si>
  <si>
    <t>športovci Dukátová Jana, Zárubová Kristína, Nevařilová Kristína (za výsledok: 1. m. na ME)</t>
  </si>
  <si>
    <t>športovci Maceková Simona, Murzová Lucia (za výsledok: 1. m. na MEJ)</t>
  </si>
  <si>
    <t>športovci Martikán Michal, Slafkovský Alexander, Beňuš Matej (za výsledok: 1. m. na MS)</t>
  </si>
  <si>
    <t>športovec Grigar Jakub (za výsledok: 1. m. na MSJ)</t>
  </si>
  <si>
    <t>športovec Halčin Martin (za výsledok: 2. m. na MS)</t>
  </si>
  <si>
    <t>športovec Haššová Michaela (za výsledok: 1. m. na MSJ)</t>
  </si>
  <si>
    <t>športovec Macúš Richard (za výsledok: 2. m. na MEJ)</t>
  </si>
  <si>
    <t>športovec Málek Andrej (za výsledok: 3. m. na ME)</t>
  </si>
  <si>
    <t>športovec Mirgorodský Marko (za výsledok: 1. m. na MSJ)</t>
  </si>
  <si>
    <t>športovec Stanovský Samuel (za výsledok: 1. m. na MEJ)</t>
  </si>
  <si>
    <t>tréner Cibák Ivan (za celoživotnú práca s mládežou a životné jubileum 60 rokov)</t>
  </si>
  <si>
    <t>tréner Mráz Tomáš (za výsledok športovca: 1. m. MSJ - Jakub Grigar (K1) a 1. m. MEJ a MSJ - Marko Mirgorodský (K1))</t>
  </si>
  <si>
    <t>tréner Mühl Dušan (za výsledok športovca: 1. m. a 3. m. - Michaela Haššová (K1))</t>
  </si>
  <si>
    <t>tréner Ostrovský Pavel (za výsledok športovca: 3. m. MS 23 - Andrej Málek (K1))</t>
  </si>
  <si>
    <t>organizovanie podujatia "ECA Majstrovstvá Európy" (typ: ME-A - majstrovstvá Európy skupiny A, 250 športovcov, miesto: Liptovský Mikuláš, termín: 13.5.-15.5.16)</t>
  </si>
  <si>
    <t>organizovanie podujatia "Medzinárodné tatranské slalomy" (typ: podujatie s mimoriadnym významom, 220 športovcov, miesto: Liptovský Mikuláš, termín: 20.5.-22.5.16)</t>
  </si>
  <si>
    <t>loď pre olympijský tím  (SR a zahraničie, celý rok 2016)</t>
  </si>
  <si>
    <t>výsledková tabuľa pre Areál vodného slalomu Ondreja Cibáka v Liptovskom Mikuláši (SR a zahraničie, celý rok 2016)</t>
  </si>
  <si>
    <t>športovci Brázdová Ema, Merašická Nikoleta, Bačíková Ľudmila (za výsledok: 3. m. na MEJ)</t>
  </si>
  <si>
    <t>športovec Balciarová Dorota (za výsledok: 2. m. na ME 20)</t>
  </si>
  <si>
    <t>športovec Fabián Peter (za výsledok: 2. m. na ME 20)</t>
  </si>
  <si>
    <t>športovec Imrich Dominik (za výsledok: 3. m. na MEJ)</t>
  </si>
  <si>
    <t>športovec Lieskovský Matúš (za výsledok: 3. m. na ME 20)</t>
  </si>
  <si>
    <t>športovec Macejková Ina (za výsledok: 2. m. na MEJ)</t>
  </si>
  <si>
    <t>športovec Suchánková Ingrida (za výsledok: 3. m. na ME)</t>
  </si>
  <si>
    <t>tréner Čierna Dušana (za výsledok športovca: 3. m. MEJ - Ema Brázdová, Ľudmila Bačíková, Nikoleta Merašická (kata družstvo))</t>
  </si>
  <si>
    <t>tréner Farmadín Klaudio (za výsledok športovca: 2. m. MEJ - Ina Macejková (kumite do 48 kg))</t>
  </si>
  <si>
    <t>tréner Javorský Jaroslav (za výsledok športovca: 3. m. MEJ - Dominik Imrich (kumite do 55 kg))</t>
  </si>
  <si>
    <t>tréner Longa Ján (za výsledok športovca: 3. m. MEJ - Matúš Lieskovský (kumite do 75 kg))</t>
  </si>
  <si>
    <t>tréner Referovičová Klaudia (za výsledok športovca: 2. m. ME 20 - Peter Fabián (kata))</t>
  </si>
  <si>
    <t>športovec Cmárová Lucia (za výsledok: 3. m. na MS)</t>
  </si>
  <si>
    <t>športovec Cmárová Veronika (za výsledok: 2. m. na MS)</t>
  </si>
  <si>
    <t>športovec Karlík Marek (za výsledok: 1. m. na MEJ)</t>
  </si>
  <si>
    <t>športovec Kažíková Viktória (za výsledok: 1. m. na MEJ)</t>
  </si>
  <si>
    <t>športovec Kráľ Michal (za výsledok: 3. m. na MEJ)</t>
  </si>
  <si>
    <t>športovec Petríková Veronika (za výsledok: 1. m. na MS)</t>
  </si>
  <si>
    <t>športovec Zold Dávid (za výsledok: 3. m. na MS)</t>
  </si>
  <si>
    <t>tréner Kolozsy Jozef (za výsledok športovca: 1. m. MEJ - Marek Karlík (kicklight), 1. a 3. m. MEJ - Viktória Kažíková (kicklight a lightcontact))</t>
  </si>
  <si>
    <t>organizovanie podujatia "Slovak Open" (typ: podujatie s mimoriadnym významom, 550 športovcov, miesto: Banská Bystrica, termín: 19.2.-21.2.16)</t>
  </si>
  <si>
    <t>elektronický bodovací systém (SR a zahraničie, celý rok 2016)</t>
  </si>
  <si>
    <t>športové družstvo mužov do 20 r., 23-členné (za výsledok: 3. m. na MS 20)</t>
  </si>
  <si>
    <t>tréner Bokroš Ernest (za výsledok športovca: 3. m. MS 20 - družstvo v ľadovom hokeji)</t>
  </si>
  <si>
    <t>tréner Brunclík Bedŕich (za celoživotnú práca s mládežou a životné jubileum 70 rokov)</t>
  </si>
  <si>
    <t>tréner Javorčík Norbert (za výsledok športovca: 3. m. MS 20 - družstvo v ľadovom hokeji)</t>
  </si>
  <si>
    <t>inštalácia mantinelov a ochranných skiel na 19 zimných štadiónoch (SR, celý rok 2016)</t>
  </si>
  <si>
    <t>projekt "Deti na hokej" (1000 športovcov, 1568 cvičebných jednotiek, SR, celý rok 2016)</t>
  </si>
  <si>
    <t>projekt "Testovanie športovej mládeže" (1000 športovcov, 1000 cvičebných jednotiek, SR, celý rok 2016)</t>
  </si>
  <si>
    <t>športovci Slančíková Eva, Lichanec Filip (za výsledok: 2. m. na MEJ)</t>
  </si>
  <si>
    <t>tréner Poláček ml. Dušan (za výsledok športovca: 2. m. MEJ - Eva Slančíková a Filip Lichanec (štafeta))</t>
  </si>
  <si>
    <t>tréner Poláková Dagmar (za celoživotnú práca s mládežou a životné jubileum 70 rokov)</t>
  </si>
  <si>
    <t>športovec Cully Andrej (za výsledok: 2. m. na MSJ)</t>
  </si>
  <si>
    <t>športovec Furucz Ján (za výsledok: 2. m. na MS)</t>
  </si>
  <si>
    <t>tréner Bielik Viktor (za výsledok športovca: 2. m. MSJ - Andrej Cully (orient. cyklistika - krátka trať))</t>
  </si>
  <si>
    <t>tréner Eliáš Michal (za celoživotnú práca s mládežou a životné jubileum 50 rokov)</t>
  </si>
  <si>
    <t>športovec Ivančo Michal (za výsledok: 1. m. na MS)</t>
  </si>
  <si>
    <t>športovec Litvaj Maroš (za výsledok: 1. m. na ME)</t>
  </si>
  <si>
    <t>športovec Matanin Marcel (za výsledok: 1. m. na MS)</t>
  </si>
  <si>
    <t>športovec Pribula Igor (za výsledok: 3. m. na MS)</t>
  </si>
  <si>
    <t>športovec Reistetter Roman (za výsledok: 2. m. na MS)</t>
  </si>
  <si>
    <t>športovec Štefan Igor (za výsledok: 1. m. na MS)</t>
  </si>
  <si>
    <t>organizovanie podujatia "ME FISTC" (typ: ME-A - majstrovstvá Európy skupiny A, 100 športovcov, miesto: Králiky, Banská Bystrica, termín: 19.2.-21.2.16)</t>
  </si>
  <si>
    <t>športovci Králová Miriam, Chovanová Daniela (za výsledok: 3. m. na ME)</t>
  </si>
  <si>
    <t>športovec Filová Barbora (za výsledok: 3. m. na MEJ)</t>
  </si>
  <si>
    <t>športovec Košutová Katarína (za výsledok: 1. m. na MEJ)</t>
  </si>
  <si>
    <t>športovec Macinská Jana (za výsledok: 2. m. na ME)</t>
  </si>
  <si>
    <t>tréner Košut Ján (za výsledok športovca: 1. m. a 3. m. MEJ - Katarína Košutová (šprint a klasika 80 m))</t>
  </si>
  <si>
    <t>tréner Šimeček Jozef (za výsledok športovca: 3. m. MEJ - Barbora Filová (šprint))</t>
  </si>
  <si>
    <t>športovec Konkoľ Pavol (za výsledok: 2. m. na MS)</t>
  </si>
  <si>
    <t>športovec Mészáros Jan (za výsledok: 1. m. na MS)</t>
  </si>
  <si>
    <t>Botek Adam (SR a zahraničie, celý rok 2016)</t>
  </si>
  <si>
    <t>Farkaš Vincent (SR a zahraničie, celý rok 2016)</t>
  </si>
  <si>
    <t>Gelle Peter (SR a zahraničie, celý rok 2016)</t>
  </si>
  <si>
    <t>Hagara Ľubomír (SR a zahraničie, celý rok 2016)</t>
  </si>
  <si>
    <t>K 2 juniori (SR a zahraničie, celý rok 2016)</t>
  </si>
  <si>
    <t>K 2 muži  (SR a zahraničie, celý rok 2016)</t>
  </si>
  <si>
    <t>K 2 ženy (SR a zahraničie, celý rok 2016)</t>
  </si>
  <si>
    <t>K 4 do 23 rokov (SR a zahraničie, celý rok 2016)</t>
  </si>
  <si>
    <t>K 4 juniori (SR a zahraničie, celý rok 2016)</t>
  </si>
  <si>
    <t>K 4 muži (SR a zahraničie, celý rok 2016)</t>
  </si>
  <si>
    <t>Kohlová Martina (SR a zahraničie, celý rok 2016)</t>
  </si>
  <si>
    <t>Rusnák Matej (SR a zahraničie, celý rok 2016)</t>
  </si>
  <si>
    <t>Zaťko Miroslav (SR a zahraničie, celý rok 2016)</t>
  </si>
  <si>
    <t>športovci Vlček Erik, Linka Tibor, Myšák Denis, Tarr Juraj (za výsledok: 1. m. na MS)</t>
  </si>
  <si>
    <t>športovci Zalka Csaba, Nemček Martin (za výsledok: 2. m. na MEJ)</t>
  </si>
  <si>
    <t>tréner Fiedler Milan (za celoživotnú práca s mládežou a životné jubileum 60 rokov)</t>
  </si>
  <si>
    <t>tréner Hagara Ľubomír (za výsledok športovca: 2. m. MEJ - Csaba Zalka a Martin Nemček (K2 na 1 000 m))</t>
  </si>
  <si>
    <t>organizovanie podujatia "Medzinárodná regata" (typ: podujatie s mimoriadnym významom, 420 športovcov, miesto: Piešťany, termín: 26.5.-29.5.16)</t>
  </si>
  <si>
    <t>štartovacie zariadenie v Národnom centre pre rýchlostnú kanoistiku (Jarovce, celý rok 2016)</t>
  </si>
  <si>
    <t>dvojsedadlové sane juniorov (SR a zahraničie, celý rok 2016)</t>
  </si>
  <si>
    <t>Ninis Jozef (SR a zahraničie, celý rok 2016)</t>
  </si>
  <si>
    <t>športovec Balážová Veronika (za výsledok: 3. m. na MS)</t>
  </si>
  <si>
    <t>športovec Gondoľ Patrik (za výsledok: 3. m. na MEJ)</t>
  </si>
  <si>
    <t>organizovanie podujatia "Slovakia Open Championschip" (typ: SP - svetový pohár (minimálne 5 kôl), 2 500 športovcov, miesto: Bratislava, termín: 10.9.-11.9.16)</t>
  </si>
  <si>
    <t>Andrejčík Samuel (SR a zahraničie, celý rok 2016)</t>
  </si>
  <si>
    <t>Csejtey Richard (SR a zahraničie, celý rok 2016)</t>
  </si>
  <si>
    <t>družstvo boccia 1 (SR a zahraničie, celý rok 2016)</t>
  </si>
  <si>
    <t>družstvo boccia 2 (SR a zahraničie, celý rok 2016)</t>
  </si>
  <si>
    <t>družstvo v curlingu (SR a zahraničie, celý rok 2016)</t>
  </si>
  <si>
    <t>družstvo v stolnom tenise TT 2 (SR a zahraničie, celý rok 2016)</t>
  </si>
  <si>
    <t>Jambor Miroslav   (SR a zahraničie, celý rok 2016)</t>
  </si>
  <si>
    <t>Janovjak Vladislav + 1 (SR a zahraničie, celý rok 2016)</t>
  </si>
  <si>
    <t>Kánová Alena (SR a zahraničie, celý rok 2016)</t>
  </si>
  <si>
    <t>Kaščák Peter (SR a zahraničie, celý rok 2016)</t>
  </si>
  <si>
    <t>Kinik Peter (SR a zahraničie, celý rok 2016)</t>
  </si>
  <si>
    <t>Kuril Patrik (SR a zahraničie, celý rok 2016)</t>
  </si>
  <si>
    <t>Metelka Jozef (SR a zahraničie, celý rok 2016)</t>
  </si>
  <si>
    <t>Oroszová Anna (SR a zahraničie, celý rok 2016)</t>
  </si>
  <si>
    <t>Pavlík Marcel (SR a zahraničie, celý rok 2016)</t>
  </si>
  <si>
    <t>Riapoš Ján (SR a zahraničie, celý rok 2016)</t>
  </si>
  <si>
    <t>športovci Andrejčík Samuel, Balcová Michaela, Ďurkovič Róbert (za výsledok: 1. m. na ME)</t>
  </si>
  <si>
    <t>športovci Jambor Miroslav, Csejtey Richard (za výsledok: 2. m. na ME)</t>
  </si>
  <si>
    <t>športovci Nagy Jakub, Baláž Lukáš, Ďurdínová Lenka, Král Tomáš, Mezík Róbert (za výsledok: 2. m. na ME)</t>
  </si>
  <si>
    <t>športovci Riapoš Ján, Ludrovský Martin, Revúcky Rastislav (za výsledok: 2. m. na ME)</t>
  </si>
  <si>
    <t>športovec Kuril Patrik (za výsledok: 1. m. na MS)</t>
  </si>
  <si>
    <t>športovec Metelka Jozef (za výsledok: 1. m. na MS)</t>
  </si>
  <si>
    <t>organizovanie podujatia "Slovakia Open" (typ: podujatie s mimoriadnym významom, 220 športovcov, miesto: Bratislava, termín: 10.5.-15.5.16)</t>
  </si>
  <si>
    <t>handbike (SR a zahraničie, celý rok 2016)</t>
  </si>
  <si>
    <t>súťaž "Halový viacboj všestrannosti" (3987 športovcov, 3987 cvičebných jednotiek, SR, celý rok 2016)</t>
  </si>
  <si>
    <t>súťaž "Letný viacboj všestrannosti" (4000 športovcov, 4000 cvičebných jednotiek, SR, celý rok 2016)</t>
  </si>
  <si>
    <t>športovec Bartalský Martin (za výsledok: 3. m. na ME)</t>
  </si>
  <si>
    <t>športovec Cseploová Veronika (za výsledok: 3. m. na MEJ)</t>
  </si>
  <si>
    <t>športovec Kerpčár Juraj (za výsledok: 1. m. na MEJ)</t>
  </si>
  <si>
    <t>športovec Lang Július (za výsledok: 1. m. na MEJ)</t>
  </si>
  <si>
    <t>športovec Vaško Alexander (za svetový rekord)</t>
  </si>
  <si>
    <t>športovec Vráblová Zuzana (za výsledok: 1. m. na ME)</t>
  </si>
  <si>
    <t>tréner Csókasová Temenuzhka (za výsledok športovca: 1. m. MEJ - Samuel Saxa a Karin Bořiková (slalom), )</t>
  </si>
  <si>
    <t>tréner Vaško Alexander (za výsledok športovca: 2. a 3. m. MEJ - Juraj Kerpčár (skoky a kombinácia) a 3. m. MEJ - Veronika Cseploová (skoky))</t>
  </si>
  <si>
    <t>tréner Vráblová Zuzana (za výsledok športovca: 1. m. MEJ - Július Lang (wakeskate))</t>
  </si>
  <si>
    <t>organizovanie podujatia "Wakelake Golden Trophy" (typ: SP - svetový pohár (minimálne 5 kôl), 85 športovcov, miesto: Bratislava, termín: 24.6.-26.6.16)</t>
  </si>
  <si>
    <t>prekážka "Feature Unit 6 stairs pool" na dráhe vodnolyžiarskeho vleku na Zlatých Pieskoch (Bratislava, celý rok 2016)</t>
  </si>
  <si>
    <t>športovec Hejna Vojtech (za výsledok: 2. m. na MEJ)</t>
  </si>
  <si>
    <t>športovec Jung Marián (za výsledok: 1. m. na MS)</t>
  </si>
  <si>
    <t>športovec Košút Michal (za výsledok: 3. m. na ME)</t>
  </si>
  <si>
    <t>športovec Lámy Mário (za výsledok: 1. m. na ME)</t>
  </si>
  <si>
    <t>tréner Slaný Vladimír (za celoživotnú práca s mládežou a životné jubileum 60 rokov)</t>
  </si>
  <si>
    <t>organizovanie podujatia "Svetová liga muži - 1. kolo" (typ: SMS - seriálové majstrovstvá sveta (minimálne 5 kôl), 72 športovcov, miesto: Nováky, Košice, Bratislava, termín: 7.10.-9.10.16)</t>
  </si>
  <si>
    <t>organizovanie podujatia "Svetová liga muži - 3. kolo" (typ: SMS - seriálové majstrovstvá sveta (minimálne 5 kôl), 72 športovcov, miesto: Nováky, Košice, Bratislava, termín: 21.10.-23.10.16)</t>
  </si>
  <si>
    <t>školská súťaž vo vodnom póle (1000 športovcov, 1000 cvičebných jednotiek, SR, celý rok 2016)</t>
  </si>
  <si>
    <t>Kováč Matej (SR a zahraničie, celý rok 2016)</t>
  </si>
  <si>
    <t>Samko Karol (SR a zahraničie, celý rok 2016)</t>
  </si>
  <si>
    <t>Tatarčík Radoslav (SR a zahraničie, celý rok 2016)</t>
  </si>
  <si>
    <t>Tkáč Richard (SR a zahraničie, celý rok 2016)</t>
  </si>
  <si>
    <t>športovec Kováč Matej (za výsledok: 1. m. na ME 23)</t>
  </si>
  <si>
    <t>tréner Korpa Štefan (za výsledok športovca: 2. m. ME mládež - Nikola Seničová)</t>
  </si>
  <si>
    <t>tréner Kružeľ Ondrej (za výsledok športovca: 2. m. ME mládež -Tomáš Romaňák)</t>
  </si>
  <si>
    <t>tréner Lukáč Rudolf (za výsledok športovca: 1. m. ME 23 - Matej Kováč)</t>
  </si>
  <si>
    <t>organizovanie podujatia "Snowboardfest" (typ: SP - svetový pohár (minimálne 5 kôl), 50 športovcov, miesto: Štrbské Pleso, termín: 13.2.-14.2.16)</t>
  </si>
  <si>
    <t>projekt "Snowboarding do škôl" (4004 športovcov, 4004 cvičebných jednotiek, SR, celý rok 2016)</t>
  </si>
  <si>
    <t>organizovanie podujatia "EP - FIS CUP v behu na lyžiach" (typ: EP - európsky pohár (minimálne 5 kôl), 150 športovcov, miesto: Štrbské Pleso, termín: 10.12.-11.12.16)</t>
  </si>
  <si>
    <t>športovec Kopkášová Dominika (za výsledok: 1. m. na MS)</t>
  </si>
  <si>
    <t>športovec Súlovská Martina (za výsledok: 1. m. na MS)</t>
  </si>
  <si>
    <t>športovci Hricinda Michal, Kičura Rastislav (za výsledok: 2. m. na ME)</t>
  </si>
  <si>
    <t>športovci Kožuchová Ema, Kožuchová Laura (za výsledok: 2. m. na MSJ)</t>
  </si>
  <si>
    <t>športovci Littva Ján, Adámek Juraj, Nemček Ľuboš (za výsledok: 1. m. na ME)</t>
  </si>
  <si>
    <t>športovci Udič Dušan, Čižnár Roman (za výsledok: 3. m. na MEJ)</t>
  </si>
  <si>
    <t>športovci Udič Štefan, Hagara Matej (za výsledok: 2. m. na MEJ)</t>
  </si>
  <si>
    <t>športovci Žitňan st. Michal, Matuška Peter, Greš Marián (za výsledok: 2. m. na ME)</t>
  </si>
  <si>
    <t>športovec Bolfa Simon (za výsledok: 1. m. na MEJ)</t>
  </si>
  <si>
    <t>športovec Burger Igor (za výsledok: 1. m. na ME)</t>
  </si>
  <si>
    <t>športovec Drmlová Dominika (za výsledok: 3. m. na MSJ)</t>
  </si>
  <si>
    <t>športovec Galko Denis (za výsledok: 1. m. na MEJ)</t>
  </si>
  <si>
    <t>športovec Pavljuk Vasil (za výsledok: 2. m. na ME)</t>
  </si>
  <si>
    <t>športovec Stano Ján (za výsledok: 2. m. na ME)</t>
  </si>
  <si>
    <t>športovec Škrabálek Ján (za výsledok: 2. m. na ME)</t>
  </si>
  <si>
    <t>športovec Žitňan Michal (za výsledok: 1. m. na MEJ)</t>
  </si>
  <si>
    <t>tréner Švec Vladimír (za výsledok športovca: 1. m. MEJ - Denis Galko (trieda S1A))</t>
  </si>
  <si>
    <t>tréner Valaštiak Milan (za výsledok športovca: 2. m. MSJ - Dominika Drmlová, Ema Kožuchová, Laura Kožuchová (družstvo v triede F1E))</t>
  </si>
  <si>
    <t>organizovanie podujatia "SP  leteckých modelárov kat. F3J" (typ: SP - svetový pohár (minimálne 5 kôl), 70 športovcov, miesto: Martin, termín: 8.7.-10.7.16)</t>
  </si>
  <si>
    <t>organizovanie podujatia "Trnava CUP FAI F5J leteckých modelov" (typ: SP - svetový pohár (minimálne 5 kôl), 129 športovcov, miesto: Boleráz, termín: 17.8.-19.8.16)</t>
  </si>
  <si>
    <t>športovec Bukor Ádám (za výsledok: 1. m. na MEJ)</t>
  </si>
  <si>
    <t>tréner Jakoda Tibor (za výsledok športovca: 3 x 1. m. MEJ - Ádám Bukor)</t>
  </si>
  <si>
    <t>športovci Šlahor Pavol, Balún Matúš (za výsledok: 1. m. na MS)</t>
  </si>
  <si>
    <t>športovec Adamuščin Jozef (za výsledok: 1. m. na MS)</t>
  </si>
  <si>
    <t>športovec Daňo Ivan (za výsledok: 3. m. na MS)</t>
  </si>
  <si>
    <t>športovci Pavelková Júlia, Kebísková Monika, Jadudová Katarína, Balážová Andrea , Kvetáková Veronika, Čunderlíková Zuzana (za výsledok: 1. m. na MS)</t>
  </si>
  <si>
    <t>športovci Turek Oliver, Koyš Július , Vosátko Matúš , Antalík Denis, Krempaský Matej , Černý Ronald (za výsledok: 1. m. na MEJ)</t>
  </si>
  <si>
    <t>raft (SR a zahraničie, celý rok 2016)</t>
  </si>
  <si>
    <t>rekonštrukcia futbalového štadióna (Podbrezová, celý rok 2016)</t>
  </si>
  <si>
    <t>00681482-026 01</t>
  </si>
  <si>
    <t>00681482-09</t>
  </si>
  <si>
    <t>42176221-026 02</t>
  </si>
  <si>
    <t>42176221-04</t>
  </si>
  <si>
    <t>37810961-026 01</t>
  </si>
  <si>
    <t>37810961-09</t>
  </si>
  <si>
    <t>42254388-02</t>
  </si>
  <si>
    <t>42254388-03</t>
  </si>
  <si>
    <t>42254388-05</t>
  </si>
  <si>
    <t>42254388-06</t>
  </si>
  <si>
    <t>00603481-026 04</t>
  </si>
  <si>
    <t>00603481-07</t>
  </si>
  <si>
    <t>42262542-04</t>
  </si>
  <si>
    <t>00688312-026 05</t>
  </si>
  <si>
    <t>00688312-06</t>
  </si>
  <si>
    <t>47845660-026 04</t>
  </si>
  <si>
    <t>47845660-08</t>
  </si>
  <si>
    <t>30774454-026 02</t>
  </si>
  <si>
    <t>30774454-04</t>
  </si>
  <si>
    <t>00595209-026 02</t>
  </si>
  <si>
    <t>00595209-04</t>
  </si>
  <si>
    <t>00319902-026 02</t>
  </si>
  <si>
    <t>00319902-04</t>
  </si>
  <si>
    <t>50031147-026 02</t>
  </si>
  <si>
    <t>50031147-04</t>
  </si>
  <si>
    <t>17151449-026 02</t>
  </si>
  <si>
    <t>17151449-04</t>
  </si>
  <si>
    <t>44407793-026 04</t>
  </si>
  <si>
    <t>44407793-07</t>
  </si>
  <si>
    <t>30787009-026 02</t>
  </si>
  <si>
    <t>30787009-01</t>
  </si>
  <si>
    <t>30787009-026 03</t>
  </si>
  <si>
    <t>00631655-026 02</t>
  </si>
  <si>
    <t>00631655-01</t>
  </si>
  <si>
    <t>00631655-026 03</t>
  </si>
  <si>
    <t>42019541-026 02</t>
  </si>
  <si>
    <t>42019541-01</t>
  </si>
  <si>
    <t>42019541-026 03</t>
  </si>
  <si>
    <t>30810108-01</t>
  </si>
  <si>
    <t>30810108-026 03</t>
  </si>
  <si>
    <t>31749852-01</t>
  </si>
  <si>
    <t>30844711-03</t>
  </si>
  <si>
    <t>31940668-01</t>
  </si>
  <si>
    <t>30842069-01</t>
  </si>
  <si>
    <t>30842069-03</t>
  </si>
  <si>
    <t>31824021-01</t>
  </si>
  <si>
    <t>31824021-04</t>
  </si>
  <si>
    <t>45009660-026 02</t>
  </si>
  <si>
    <t>45009660-04</t>
  </si>
  <si>
    <t>30811686-01</t>
  </si>
  <si>
    <t>30811686-03</t>
  </si>
  <si>
    <t>30811686-04</t>
  </si>
  <si>
    <t>30811686-026 01</t>
  </si>
  <si>
    <t>30811686-09</t>
  </si>
  <si>
    <t>17325391-06</t>
  </si>
  <si>
    <t>30814910-01</t>
  </si>
  <si>
    <t>30814910-03</t>
  </si>
  <si>
    <t>17316731-04</t>
  </si>
  <si>
    <t>17316731-026 01</t>
  </si>
  <si>
    <t>17316731-06</t>
  </si>
  <si>
    <t>30841798-01</t>
  </si>
  <si>
    <t>30841798-03</t>
  </si>
  <si>
    <t>30844568-01</t>
  </si>
  <si>
    <t>17315166-01</t>
  </si>
  <si>
    <t>17315166-026 04</t>
  </si>
  <si>
    <t>17315166-05</t>
  </si>
  <si>
    <t>17315166-026 01</t>
  </si>
  <si>
    <t>17315166-09</t>
  </si>
  <si>
    <t>31744621-01</t>
  </si>
  <si>
    <t>31744621-02</t>
  </si>
  <si>
    <t>31744621-03</t>
  </si>
  <si>
    <t>31744621-026 04</t>
  </si>
  <si>
    <t>31744621-05</t>
  </si>
  <si>
    <t>34056939-01</t>
  </si>
  <si>
    <t>34056939-03</t>
  </si>
  <si>
    <t>34003975-01</t>
  </si>
  <si>
    <t>34003975-03</t>
  </si>
  <si>
    <t>36064742-026 02</t>
  </si>
  <si>
    <t>36064742-03</t>
  </si>
  <si>
    <t>36064742-04</t>
  </si>
  <si>
    <t>37888374-01</t>
  </si>
  <si>
    <t>37888374-03</t>
  </si>
  <si>
    <t>00688321-026 02</t>
  </si>
  <si>
    <t>00688321-01</t>
  </si>
  <si>
    <t>00688321-026 03</t>
  </si>
  <si>
    <t>00688321-02</t>
  </si>
  <si>
    <t>00688321-026 04</t>
  </si>
  <si>
    <t>00688321-05</t>
  </si>
  <si>
    <t>00688321-026 01</t>
  </si>
  <si>
    <t>00688321-09</t>
  </si>
  <si>
    <t>00603091-026 02</t>
  </si>
  <si>
    <t>00603091-01</t>
  </si>
  <si>
    <t>00603091-026 03</t>
  </si>
  <si>
    <t>00603091-03</t>
  </si>
  <si>
    <t>31787801-01</t>
  </si>
  <si>
    <t>42133700-01</t>
  </si>
  <si>
    <t>42133700-02</t>
  </si>
  <si>
    <t>42133700-03</t>
  </si>
  <si>
    <t>42133700-04</t>
  </si>
  <si>
    <t>42133700-05</t>
  </si>
  <si>
    <t>30813883-01</t>
  </si>
  <si>
    <t>30813883-03</t>
  </si>
  <si>
    <t>30813883-04</t>
  </si>
  <si>
    <t>30813883-05</t>
  </si>
  <si>
    <t>30806887-01</t>
  </si>
  <si>
    <t>30806887-03</t>
  </si>
  <si>
    <t>36068764-01</t>
  </si>
  <si>
    <t>36068764-02</t>
  </si>
  <si>
    <t>36068764-03</t>
  </si>
  <si>
    <t>36068764-04</t>
  </si>
  <si>
    <t>36068764-05</t>
  </si>
  <si>
    <t>30851459-026 02</t>
  </si>
  <si>
    <t>30851459-01</t>
  </si>
  <si>
    <t>30851459-026 03</t>
  </si>
  <si>
    <t>37998919-01</t>
  </si>
  <si>
    <t>17316723-01</t>
  </si>
  <si>
    <t>30807018-01</t>
  </si>
  <si>
    <t>31745466-01</t>
  </si>
  <si>
    <t>31745466-02</t>
  </si>
  <si>
    <t>31745466-03</t>
  </si>
  <si>
    <t>31745466-05</t>
  </si>
  <si>
    <t>00688819-026 02</t>
  </si>
  <si>
    <t>00688819-01</t>
  </si>
  <si>
    <t>00688819-026 03</t>
  </si>
  <si>
    <t>00688819-02</t>
  </si>
  <si>
    <t>00688819-03</t>
  </si>
  <si>
    <t>00688819-04</t>
  </si>
  <si>
    <t>00688819-026 01</t>
  </si>
  <si>
    <t>00688819-09</t>
  </si>
  <si>
    <t>30811406-026 01</t>
  </si>
  <si>
    <t>30811406-06</t>
  </si>
  <si>
    <t>36063835-01</t>
  </si>
  <si>
    <t>36063835-02</t>
  </si>
  <si>
    <t>36063835-03</t>
  </si>
  <si>
    <t>36063835-09</t>
  </si>
  <si>
    <t>31753825-01</t>
  </si>
  <si>
    <t>36128147-01</t>
  </si>
  <si>
    <t>36128147-03</t>
  </si>
  <si>
    <t>37841866-01</t>
  </si>
  <si>
    <t>34009388-06</t>
  </si>
  <si>
    <t>00687308-026 02</t>
  </si>
  <si>
    <t>00687308-01</t>
  </si>
  <si>
    <t>00687308-026 03</t>
  </si>
  <si>
    <t>00687308-02</t>
  </si>
  <si>
    <t>00687308-04</t>
  </si>
  <si>
    <t>00687308-026 04</t>
  </si>
  <si>
    <t>00687308-05</t>
  </si>
  <si>
    <t>00687308-026 01</t>
  </si>
  <si>
    <t>00687308-09</t>
  </si>
  <si>
    <t>00687308 1-026 04</t>
  </si>
  <si>
    <t>00687308 1-08</t>
  </si>
  <si>
    <t>00687308 6-026 04</t>
  </si>
  <si>
    <t>00687308 6-08</t>
  </si>
  <si>
    <t>00687308 3-026 04</t>
  </si>
  <si>
    <t>00687308 3-08</t>
  </si>
  <si>
    <t>00687308 8-026 04</t>
  </si>
  <si>
    <t>00687308 8-08</t>
  </si>
  <si>
    <t>31825443-01</t>
  </si>
  <si>
    <t>31825443-026 01</t>
  </si>
  <si>
    <t>31825443-09</t>
  </si>
  <si>
    <t>00586455-026 02</t>
  </si>
  <si>
    <t>00586455-01</t>
  </si>
  <si>
    <t>00586455-026 03</t>
  </si>
  <si>
    <t>00586455-03</t>
  </si>
  <si>
    <t>31771688-01</t>
  </si>
  <si>
    <t>31771688-03</t>
  </si>
  <si>
    <t>31805540-01</t>
  </si>
  <si>
    <t>31805540-02</t>
  </si>
  <si>
    <t>31805540-03</t>
  </si>
  <si>
    <t>31805540-04</t>
  </si>
  <si>
    <t>30793009-01</t>
  </si>
  <si>
    <t>30793009-02</t>
  </si>
  <si>
    <t>30793009-026 04</t>
  </si>
  <si>
    <t>30793009-05</t>
  </si>
  <si>
    <t>00677604-026 02</t>
  </si>
  <si>
    <t>00677604-01</t>
  </si>
  <si>
    <t>00677604-026 03</t>
  </si>
  <si>
    <t>00677604-03</t>
  </si>
  <si>
    <t>30811082-06</t>
  </si>
  <si>
    <t>17315484-09</t>
  </si>
  <si>
    <t>31745661-01</t>
  </si>
  <si>
    <t>31745661-02</t>
  </si>
  <si>
    <t>31745661-03</t>
  </si>
  <si>
    <t>31745661-05</t>
  </si>
  <si>
    <t>31745661-06</t>
  </si>
  <si>
    <t>00178209-026 02</t>
  </si>
  <si>
    <t>00178209-01</t>
  </si>
  <si>
    <t>00178209-026 03</t>
  </si>
  <si>
    <t>00178209-03</t>
  </si>
  <si>
    <t>00178209-04</t>
  </si>
  <si>
    <t>30688060-01</t>
  </si>
  <si>
    <t>30806836-01</t>
  </si>
  <si>
    <t>30806836-02</t>
  </si>
  <si>
    <t>30806836-04</t>
  </si>
  <si>
    <t>00603341-026 02</t>
  </si>
  <si>
    <t>00603341-01</t>
  </si>
  <si>
    <t>00603341-026 03</t>
  </si>
  <si>
    <t>00603341-02</t>
  </si>
  <si>
    <t>00603341-03</t>
  </si>
  <si>
    <t>00603341-026 04</t>
  </si>
  <si>
    <t>00603341-05</t>
  </si>
  <si>
    <t>00603341-026 01</t>
  </si>
  <si>
    <t>00603341-09</t>
  </si>
  <si>
    <t>17310571-01</t>
  </si>
  <si>
    <t>17310571-03</t>
  </si>
  <si>
    <t>30806437-01</t>
  </si>
  <si>
    <t>30806437-03</t>
  </si>
  <si>
    <t>30806437-04</t>
  </si>
  <si>
    <t>30811384-01</t>
  </si>
  <si>
    <t>30811384-02</t>
  </si>
  <si>
    <t>30811384-03</t>
  </si>
  <si>
    <t>30811384-05</t>
  </si>
  <si>
    <t>30811384-09</t>
  </si>
  <si>
    <t>00688304-026 02</t>
  </si>
  <si>
    <t>00688304-01</t>
  </si>
  <si>
    <t>00688304-026 03</t>
  </si>
  <si>
    <t>00688304-03</t>
  </si>
  <si>
    <t>31791981-01</t>
  </si>
  <si>
    <t>31791981-02</t>
  </si>
  <si>
    <t>31791981-03</t>
  </si>
  <si>
    <t>30794617-01</t>
  </si>
  <si>
    <t>30794617-03</t>
  </si>
  <si>
    <t>30811546-01</t>
  </si>
  <si>
    <t>30811546-04</t>
  </si>
  <si>
    <t>35656743-01</t>
  </si>
  <si>
    <t>35656743-02</t>
  </si>
  <si>
    <t>35656743-03</t>
  </si>
  <si>
    <t>35656743-04</t>
  </si>
  <si>
    <t>36067580-01</t>
  </si>
  <si>
    <t>00684112-026 02</t>
  </si>
  <si>
    <t>00684112-01</t>
  </si>
  <si>
    <t>00684112-026 03</t>
  </si>
  <si>
    <t>00684112-02</t>
  </si>
  <si>
    <t>00684112-03</t>
  </si>
  <si>
    <t>00684112-04</t>
  </si>
  <si>
    <t>00684112-026 01</t>
  </si>
  <si>
    <t>00684112-09</t>
  </si>
  <si>
    <t>31806431-01</t>
  </si>
  <si>
    <t>31795421-01</t>
  </si>
  <si>
    <t>31795421-03</t>
  </si>
  <si>
    <t>31795421-026 04</t>
  </si>
  <si>
    <t>31795421-05</t>
  </si>
  <si>
    <t>30774772-01</t>
  </si>
  <si>
    <t>30774772-04</t>
  </si>
  <si>
    <t>30774772-05</t>
  </si>
  <si>
    <t>30774772-09</t>
  </si>
  <si>
    <t>30793211-01</t>
  </si>
  <si>
    <t>30793211-05</t>
  </si>
  <si>
    <t>17308518-01</t>
  </si>
  <si>
    <t>17308518-03</t>
  </si>
  <si>
    <t>17308518-04</t>
  </si>
  <si>
    <t>30845068-01</t>
  </si>
  <si>
    <t>30845068-02</t>
  </si>
  <si>
    <t>30845068-03</t>
  </si>
  <si>
    <t>30845068-04</t>
  </si>
  <si>
    <t>30845068-05</t>
  </si>
  <si>
    <t>30811571-01</t>
  </si>
  <si>
    <t>30811571-03</t>
  </si>
  <si>
    <t>31119247-01</t>
  </si>
  <si>
    <t>31119247-03</t>
  </si>
  <si>
    <t>31119247-04</t>
  </si>
  <si>
    <t>31119247-026 04</t>
  </si>
  <si>
    <t>31119247-05</t>
  </si>
  <si>
    <t>30845386-01</t>
  </si>
  <si>
    <t>30845386-02</t>
  </si>
  <si>
    <t>30845386-03</t>
  </si>
  <si>
    <t>30845386-026 04</t>
  </si>
  <si>
    <t>30845386-07</t>
  </si>
  <si>
    <t>30845386-09</t>
  </si>
  <si>
    <t>30788714-01</t>
  </si>
  <si>
    <t>30788714-03</t>
  </si>
  <si>
    <t>00688339-026 02</t>
  </si>
  <si>
    <t>00688339-01</t>
  </si>
  <si>
    <t>00688339-026 03</t>
  </si>
  <si>
    <t>00688339-03</t>
  </si>
  <si>
    <t>30806518-01</t>
  </si>
  <si>
    <t>30806518-03</t>
  </si>
  <si>
    <t>31751075-01</t>
  </si>
  <si>
    <t>37818058-01</t>
  </si>
  <si>
    <t>37818058-03</t>
  </si>
  <si>
    <t>37818058-04</t>
  </si>
  <si>
    <t>00896896-026 02</t>
  </si>
  <si>
    <t>00896896-01</t>
  </si>
  <si>
    <t>00896896-026 03</t>
  </si>
  <si>
    <t>00896896-03</t>
  </si>
  <si>
    <t>31871526-01</t>
  </si>
  <si>
    <t>31871526-03</t>
  </si>
  <si>
    <t>12664863-01</t>
  </si>
  <si>
    <t>12664863-02</t>
  </si>
  <si>
    <t>12664863-03</t>
  </si>
  <si>
    <t>12664863-04</t>
  </si>
  <si>
    <t>12664863-05</t>
  </si>
  <si>
    <t>12664863-07</t>
  </si>
  <si>
    <t>31989373-01</t>
  </si>
  <si>
    <t>31989373-02</t>
  </si>
  <si>
    <t>37938941-01</t>
  </si>
  <si>
    <t>37938941-03</t>
  </si>
  <si>
    <t>00684767-026 02</t>
  </si>
  <si>
    <t>00684767-01</t>
  </si>
  <si>
    <t>00684767-026 03</t>
  </si>
  <si>
    <t>00684767-04</t>
  </si>
  <si>
    <t>22665234-01</t>
  </si>
  <si>
    <t>22665234-02</t>
  </si>
  <si>
    <t>22665234-03</t>
  </si>
  <si>
    <t>22665234-04</t>
  </si>
  <si>
    <t>22665234-05</t>
  </si>
  <si>
    <t>30842786-026 01</t>
  </si>
  <si>
    <t>30842786-09</t>
  </si>
  <si>
    <t>30793203-01</t>
  </si>
  <si>
    <t>30793203-03</t>
  </si>
  <si>
    <t>30793203-04</t>
  </si>
  <si>
    <t>30793203-026 04</t>
  </si>
  <si>
    <t>30793203-07</t>
  </si>
  <si>
    <t>00681768-026 02</t>
  </si>
  <si>
    <t>00681768-01</t>
  </si>
  <si>
    <t>00681768-026 03</t>
  </si>
  <si>
    <t>00681768-03</t>
  </si>
  <si>
    <t>00686646-026 02</t>
  </si>
  <si>
    <t>00686646-01</t>
  </si>
  <si>
    <t>00686646-026 03</t>
  </si>
  <si>
    <t>00686646-04</t>
  </si>
  <si>
    <t>00686646-026 04</t>
  </si>
  <si>
    <t>00686646-05</t>
  </si>
  <si>
    <t>00686646-026 01</t>
  </si>
  <si>
    <t>00686646-09</t>
  </si>
  <si>
    <t>31796079-01</t>
  </si>
  <si>
    <t>31796079-02</t>
  </si>
  <si>
    <t>31796079-03</t>
  </si>
  <si>
    <t>17331561-01</t>
  </si>
  <si>
    <t>17331561-04</t>
  </si>
  <si>
    <t>17331561-026 04</t>
  </si>
  <si>
    <t>17331561-05</t>
  </si>
  <si>
    <t>17331561-09</t>
  </si>
  <si>
    <t>00892106-026 02</t>
  </si>
  <si>
    <t>00892106-04</t>
  </si>
  <si>
    <t>35538015-01</t>
  </si>
  <si>
    <t>35538015-03</t>
  </si>
  <si>
    <t>00585327-026 02</t>
  </si>
  <si>
    <t>00585327-01</t>
  </si>
  <si>
    <t>00585327-026 03</t>
  </si>
  <si>
    <t>00585327-03</t>
  </si>
  <si>
    <t>00585327-04</t>
  </si>
  <si>
    <t>00585319-026 02</t>
  </si>
  <si>
    <t>00585319-01</t>
  </si>
  <si>
    <t>00585319-026 03</t>
  </si>
  <si>
    <t>00585319-03</t>
  </si>
  <si>
    <t>31945732-01</t>
  </si>
  <si>
    <t>31945732-026 03</t>
  </si>
  <si>
    <t>31945732-03</t>
  </si>
  <si>
    <t>12664901-01</t>
  </si>
  <si>
    <t>12664901-03</t>
  </si>
  <si>
    <t>12664901-026 04</t>
  </si>
  <si>
    <t>12664901-05</t>
  </si>
  <si>
    <t>31562141-08</t>
  </si>
  <si>
    <t>a ich čerpanie</t>
  </si>
  <si>
    <t>Úhrnná poskytnutá
dotácia od 01.01.2016</t>
  </si>
  <si>
    <t xml:space="preserve">Aktualizovaná suma prostriedkov poskytnutých ministerstvom k  </t>
  </si>
  <si>
    <r>
      <t xml:space="preserve">Prijímateľ prostriedkov zo štátneho rozpočtu je povinný </t>
    </r>
    <r>
      <rPr>
        <b/>
        <sz val="10"/>
        <color indexed="10"/>
        <rFont val="Arial"/>
        <family val="2"/>
        <charset val="238"/>
      </rPr>
      <t>priebežne</t>
    </r>
    <r>
      <rPr>
        <sz val="10"/>
        <rFont val="Arial"/>
        <family val="2"/>
        <charset val="238"/>
      </rPr>
      <t xml:space="preserve"> zverejňovať informácie o prijatí a spôsobe použitia prostriedkov zo štátneho rozpočtu najneskôr do </t>
    </r>
    <r>
      <rPr>
        <b/>
        <sz val="10"/>
        <color indexed="10"/>
        <rFont val="Arial"/>
        <family val="2"/>
        <charset val="238"/>
      </rPr>
      <t>25. dňa kalendárneho mesiaca</t>
    </r>
    <r>
      <rPr>
        <sz val="10"/>
        <rFont val="Arial"/>
        <family val="2"/>
        <charset val="238"/>
      </rPr>
      <t xml:space="preserve"> nasledujúceho po kalendárnom mesiaci, v ktorom boli prostriedky štátneho rozpočtu prijaté alebo použité, ak nevedie príjmy a výdavky prostriedkov zo štátneho rozpočtu na osobitnom bankovom účte.
( § 65, ods. 6 zákona č. 440/2015 Z. z. o športe a o zmene a doplnení niektorých zákonov)</t>
    </r>
  </si>
  <si>
    <t>Vyčerpaná
dotácia k aktuálnemu dátumu</t>
  </si>
  <si>
    <t>Usmernenie k priebežnému čerpaniu a vyúčtovaniu dotácií poskytnutých v roku 2016</t>
  </si>
  <si>
    <t>(1) Vyúčtovanie dotácií poskytnutých zo štátneho rozpočtu v roku 2016 v oblasti športu sa predkladá v termíne a za podmienok uvedených v zmluve/dodatku k zmluve o poskytnutí dotácie (ďalej len „zmluva“).</t>
  </si>
  <si>
    <t>(10) Vyúčtovávané sumy vkladajte s presnosťou na dve desatinné miesta.</t>
  </si>
  <si>
    <t>(7) Spolufinancovanie sa nemusí vykazovať vždy k 25. dňu v kalendárnom mesiaci, ale stačí ho dopĺňať priebežne počas roka 2016, najneskôr však k termínu predloženia vyúčtovania dotácie za rok 2016.</t>
  </si>
  <si>
    <r>
      <rPr>
        <b/>
        <sz val="10"/>
        <rFont val="Arial"/>
        <family val="2"/>
        <charset val="238"/>
      </rPr>
      <t>Služobné motorové vozidlo</t>
    </r>
    <r>
      <rPr>
        <sz val="10"/>
        <rFont val="Arial"/>
        <family val="2"/>
        <charset val="238"/>
      </rPr>
      <t xml:space="preserve">
EČV (napr. BB 123 AK):
Obdobie (napr. 3.7.-28.7.2016):
Najazdené kilometre (napr. 1 211 km):</t>
    </r>
  </si>
  <si>
    <r>
      <rPr>
        <b/>
        <sz val="10"/>
        <color indexed="10"/>
        <rFont val="Arial"/>
        <family val="2"/>
        <charset val="238"/>
      </rPr>
      <t>MENO,</t>
    </r>
    <r>
      <rPr>
        <sz val="10"/>
        <rFont val="Arial"/>
        <family val="2"/>
        <charset val="238"/>
      </rPr>
      <t xml:space="preserve"> </t>
    </r>
    <r>
      <rPr>
        <b/>
        <sz val="10"/>
        <color indexed="10"/>
        <rFont val="Arial"/>
        <family val="2"/>
        <charset val="238"/>
      </rPr>
      <t>PRIEZVISKO</t>
    </r>
    <r>
      <rPr>
        <sz val="10"/>
        <rFont val="Arial"/>
        <family val="2"/>
        <charset val="238"/>
      </rPr>
      <t xml:space="preserve"> a </t>
    </r>
    <r>
      <rPr>
        <b/>
        <sz val="10"/>
        <color indexed="10"/>
        <rFont val="Arial"/>
        <family val="2"/>
        <charset val="238"/>
      </rPr>
      <t>PODPIS</t>
    </r>
    <r>
      <rPr>
        <sz val="10"/>
        <rFont val="Arial"/>
        <family val="2"/>
        <charset val="238"/>
      </rPr>
      <t xml:space="preserve"> štatutárneho zástupcu/zástupcov oprávneného v súlade so stanovami/zriaďovacou listinou na podpis vyúčtovania dotácie poskytnutej v roku 2016</t>
    </r>
  </si>
  <si>
    <t>Organizácia podujatia
názov podujatia (napr. Kongres ISF, Svetový pohár ICU):
miesto konania (napr. Komjatice):
termín (od-do) (napr. 1.5.-15.5.2016):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</si>
  <si>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3.7.-28.7.2016):
Najazdené kilometre (napr. 1 211 km):</t>
  </si>
  <si>
    <t>Pracovná cesta
(napr. výjazd na výkonný výbor, na majstrovstvá)
Názov (napr. majstrovstvá sveta, sústredenie, kongres, zasadnutie komisie):
Termín (napr. 1.5.-3.6.2016):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</si>
  <si>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MENO, PRIEZVISKO a PODPIS štatutárneho zástupcu/zástupcov oprávneného v súlade so stanovami/zriaďovacou listinou na podpis vyúčtovania dotácie poskytnutej v roku 2016</t>
  </si>
  <si>
    <t xml:space="preserve">Organizovanie podujatia
Názov podujatia: Svetový pohár v skúškach
Miesto konania: Brezno
Termín: 15. - 18.4.2016
Počet zúčastnených osôb (okrem divákov): 20
</t>
  </si>
  <si>
    <t>123/2016</t>
  </si>
  <si>
    <t>124/2016</t>
  </si>
  <si>
    <t>100/2016</t>
  </si>
  <si>
    <t>121/2016</t>
  </si>
  <si>
    <t>125/2016</t>
  </si>
  <si>
    <t>126/2016</t>
  </si>
  <si>
    <t>128/2016</t>
  </si>
  <si>
    <t>Pracovná cesta
Názov: Majstrovstvá V4 v skúškach
Termín: 3.9.2016
Miesto - mesto a štát: Varšava, Poľsko
Spôsob dopravy: letecky/BUS
Počet všetkých osôb na pracovnej ceste: 6, z toho:
- športovci (+ navádzači): 1
- tréneri + rozhodcovia + vedúci výpravy + lekár + fyzioterapeut + masér + ): 1
- ostatné osoby (napr. sponzori, hostia): 4</t>
  </si>
  <si>
    <t>270/2016</t>
  </si>
  <si>
    <t>274/2016</t>
  </si>
  <si>
    <t>D/258/2016</t>
  </si>
  <si>
    <t>275/2016</t>
  </si>
  <si>
    <t>280/2016</t>
  </si>
  <si>
    <t>190/2016</t>
  </si>
  <si>
    <t>250/2016</t>
  </si>
  <si>
    <t>cestovné - Cerová - Trnava a späť, 3.9.2016, 2 osoby</t>
  </si>
  <si>
    <t>251/2016</t>
  </si>
  <si>
    <t>Hrubé mzdy vyplatené osobám (zamestnancom) vrátane odvodov zamestnávateľa za rok 2016
počet fyzických osôb: 5</t>
  </si>
  <si>
    <t>J/2016-20</t>
  </si>
  <si>
    <t>DF2016/326</t>
  </si>
  <si>
    <t>DF2016/193</t>
  </si>
  <si>
    <t>havarijné poistenie 1-3/2016, EČV BA 258 KK</t>
  </si>
  <si>
    <t>diaľničná nálepka na rok 2016</t>
  </si>
  <si>
    <t>199/2016</t>
  </si>
  <si>
    <t>nájom kancelárskych priestorov 2/2016</t>
  </si>
  <si>
    <t>regenerácia, 8 športovcov, 8/2016</t>
  </si>
  <si>
    <t>235/2016</t>
  </si>
  <si>
    <t>206/2016</t>
  </si>
  <si>
    <t>DF100/9/2016</t>
  </si>
  <si>
    <t xml:space="preserve">refundácia nákladov na základe zmluvy pre CTM Žilina: Okresné kolo v skúškach, 7.8.2016, Žilina, 43 osôb, z toho: 37 športovcov, 1 tréner, 1 strážna služba,  1 masér, 3 technickí pracovníci, úhrada nákladov za stravovanie </t>
  </si>
  <si>
    <t>207/2016</t>
  </si>
  <si>
    <t>upratovacie služby 5/2016</t>
  </si>
  <si>
    <t>V-2016-3</t>
  </si>
  <si>
    <t>poplatok medzinárodnej federácii za rok 2016</t>
  </si>
  <si>
    <t>členský poplatok za rok 2016</t>
  </si>
  <si>
    <t>301/2016</t>
  </si>
  <si>
    <t>prenájom optického kábla 3/2016</t>
  </si>
  <si>
    <t>330/2016</t>
  </si>
  <si>
    <t>poplatky za telefón, 7/2016, č.t. 0911323232</t>
  </si>
  <si>
    <t>PHM - služobné motorové vozidlo
EČV: BA 111 SA
Obdobie: 14.4. - 18.4.2016
Najazdené kilometre: 800 km</t>
  </si>
  <si>
    <t>trénerské služby 10/2016</t>
  </si>
  <si>
    <t>300/2016</t>
  </si>
  <si>
    <t>V/2016/3</t>
  </si>
  <si>
    <t>DF2016/143</t>
  </si>
  <si>
    <t>lyžiarsky servis - február 2016</t>
  </si>
  <si>
    <t>Pracovná cesta
Názov: Výcvikový tábor
Termín: 1.12.-20.12.2016
Miesto - mesto a štát: Moskva, Ruská federácia
Spôsob dopravy: LET
Počet všetkých osôb na pracovnej ceste: 2, z toho - športovci: 1
- tréner: 1</t>
  </si>
  <si>
    <t>DF2016/309</t>
  </si>
  <si>
    <t>trénerské služby - 1.12-20.12.2016</t>
  </si>
  <si>
    <t>R/2016/11</t>
  </si>
  <si>
    <t>prenájom tenisového kurtu 1.2.2016</t>
  </si>
  <si>
    <t>40/2016</t>
  </si>
  <si>
    <t>4/2016/DU</t>
  </si>
  <si>
    <t>89/2016</t>
  </si>
  <si>
    <t>Pracovná cesta                                                          Názov: Sústredenie dievčat                                             Termín: 03.-07.06.2016                                                    Miesto - mesto a štát: Košice                         Spôsob dopravy: vlak                                                        Počet všetkých osôb na pracovnej ceste: 48, z toho:
- športovci (+ navádzači): 44
- tréneri + rozhodcovia + vedúci výpravy + lekár + fyzioterapeut + masér + ): 3
- ostatné osoby (napr. sponzori, hostia): 1</t>
  </si>
  <si>
    <t>doprava, BUS, 2.7.2016, 7.6.2016, 39 osôb</t>
  </si>
  <si>
    <t>cestovné, VLAK, Banská Bystrica - Košice, 3.7.2016, 8 osôb</t>
  </si>
  <si>
    <t>310/2016</t>
  </si>
  <si>
    <t>regenerácia 16.5.2016, 1 športovec</t>
  </si>
  <si>
    <t>32/2016</t>
  </si>
  <si>
    <t>trénerská činnosť 12/2016</t>
  </si>
  <si>
    <t>25/2016</t>
  </si>
  <si>
    <t>288/2016</t>
  </si>
  <si>
    <t xml:space="preserve">refundácia nákladov na základe zmluvy za centrum talentovanej mládeže Bošáca: sústredenie mladších žiačok, 30.6.-7.7.2016, Bardejov, ubytovanie, 12 osôb </t>
  </si>
  <si>
    <t>odmena športovcom za výsledky dosiahnuté v roku 2016</t>
  </si>
  <si>
    <t>13/2016</t>
  </si>
  <si>
    <t xml:space="preserve">Organizovanie podujatia                                                          Názov: Národná súťaž v skúškach                                             Termín: 15.06.2016                                                    Miesto - mesto a štát: Pezinok                                                              Počet zúčastnených osôb (okrem divákov): 547         </t>
  </si>
  <si>
    <t>66/2016</t>
  </si>
  <si>
    <t>361/2016</t>
  </si>
  <si>
    <t>98/2016</t>
  </si>
  <si>
    <t>PC2016/36</t>
  </si>
  <si>
    <t>PHM - služobné motorové vozidlo
EČV: BL 363 AA
Obdobie: 10.6.-15.6.2016
Najazdené kilometre: 600</t>
  </si>
  <si>
    <t xml:space="preserve">Organizovanie podujatia                                                          Názov: M-SR žiakov ZŠ v skúškach                                             Termín: 15.05.2016                                                    Miesto - mesto a štát: Nitra                                                              Počet zúčastnených osôb (okrem divákov): 220         </t>
  </si>
  <si>
    <t>380/2016</t>
  </si>
  <si>
    <t>390/2016</t>
  </si>
  <si>
    <t>3852/2016</t>
  </si>
  <si>
    <t>400/,2016</t>
  </si>
  <si>
    <r>
      <t>(2) Hárky</t>
    </r>
    <r>
      <rPr>
        <sz val="10"/>
        <rFont val="Arial"/>
        <family val="2"/>
        <charset val="238"/>
      </rPr>
      <t xml:space="preserve"> "Doklady" + "Spolu" je potrebné vytlačiť, podpísať osobou oprávnenou konať v mene prijímateľa dotácie podľa stanov a doručiť na adresu Ministerstvo školstva, vedy, výskumu a športu Slovenskej republiky, sekcia štátnej starostlivosti o šport a mládež, Stromová 1, 813 30 Bratislava 1 najneskôr v termíne uvedenom v zmluve. Na obálku vľavo hore je potrebné napísať „Vyúčtovanie dotácie za rok 2016“. Vyúčtovanie nie je potrebné zaslať doporučenou poštou a je možné ho doručiť aj osobne v podateľni ministerstva na adrese písomného predloženia vyúčtovania (pondelok - piatok od 8:00 hod. do 14:00 hod.),</t>
    </r>
  </si>
  <si>
    <t>(3) Súbor "Vyuctovanie2016-V1.xls" je potrebné zaslať elektronickou poštou ako prílohu vo formáte .xls (MS Excel 2003) na adresu ziadosti.sport@minedu.sk, pričom do predmetu elektronickej pošty je potrebné napísať „Vyúčtovanie dotácie za rok 2016“.</t>
  </si>
  <si>
    <r>
      <t>(2) Prečítajte si informácie v hárku "</t>
    </r>
    <r>
      <rPr>
        <b/>
        <sz val="10"/>
        <rFont val="Arial"/>
        <family val="2"/>
        <charset val="238"/>
      </rPr>
      <t>Pokyny</t>
    </r>
    <r>
      <rPr>
        <sz val="10"/>
        <rFont val="Arial"/>
        <family val="2"/>
        <charset val="238"/>
      </rPr>
      <t xml:space="preserve">". </t>
    </r>
  </si>
  <si>
    <t>Uviesť dátum, kedy bola platba zrealizovaná bankou (podľa výpisu bankového účtu), alebo vyplatená v hotovosti (úhrada pokladničného dokladu).</t>
  </si>
  <si>
    <t>VRATKY (vrátené nevyčerpané prostriedky z dotácie) neuvádzať ani kladným ani záporným číslom. Nevyčerpaná dotácia sa automaticky zobrazí v hárku "Spolu" v stĺpci "Povinnosť vrátiť".</t>
  </si>
  <si>
    <r>
      <t xml:space="preserve">Zoznam účtovných dokladov
</t>
    </r>
    <r>
      <rPr>
        <b/>
        <sz val="11"/>
        <color indexed="30"/>
        <rFont val="Arial"/>
        <family val="2"/>
        <charset val="238"/>
      </rPr>
      <t>(PRI VYPĹŇANÍ SA RIAĎTE POKYNMI Z PRVÉHO HÁRKU "Pokyny")</t>
    </r>
  </si>
  <si>
    <t>(1) Formulár "Vyuctovanie2016-V1.xls" si uložte vo vašom počítači. Vo všetkých hárkoch vypĺňate len žlté polia. Do hárku "Spolu" nezasahujte. V prípade nezrovnalostí alebo problémov pri vypĺňaní sa obráťte na pracovníkov sekcie štátnej starostlivosti o šport a mládež MŠVVaŠ SR.</t>
  </si>
  <si>
    <t>(4) Vyplňte žlté pole osoby, ktorá spracovala vyúčtovanie ("meno, priezvisko, e-mail, mobil a podpis osoby, ktorá spracovala vyúčtovanie) (bunka A121) a osoby oprávnenej vykonávať právne úkony v mene prijímateľa dotácie podľa stanov („meno, priezvisko a podpis osoby oprávnenej vykonávať právne úkony v mene prijímateľa dotácie“) (bunka E121).</t>
  </si>
  <si>
    <r>
      <t xml:space="preserve">(7) Pri vkladaní údajov </t>
    </r>
    <r>
      <rPr>
        <b/>
        <sz val="10"/>
        <rFont val="Arial"/>
        <family val="2"/>
        <charset val="238"/>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charset val="238"/>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t>
    </r>
  </si>
  <si>
    <r>
      <t xml:space="preserve">(8)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t>
    </r>
  </si>
  <si>
    <r>
      <t xml:space="preserve">(5) Do polí riadkov 127 až 3000 vložte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 a takéto vyúčtovanie nebude akceptované.</t>
    </r>
  </si>
  <si>
    <t>(11) V prípade inej meny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</si>
  <si>
    <r>
      <t>(12) Je dôležité vyplniť všetky bunky v každom riadku. Prázdne bunky nie sú prípustné. Výnimku tvorí úvodný riadok k danej aktivite s presnou kvantifikáciou akcie/podujatia/súťaže/konferencie/školenia (napr. bunky G125 a H125 hárku "Príklady").</t>
    </r>
    <r>
      <rPr>
        <b/>
        <sz val="10"/>
        <color indexed="51"/>
        <rFont val="Arial"/>
        <family val="2"/>
        <charset val="238"/>
      </rPr>
      <t/>
    </r>
  </si>
  <si>
    <t>(13) Pri vyúčtovaní dokladu/faktúry, v ktorej sa nachádzajú položky s jednotkovou cenou nad 500,- Eur vrátane, je nutné v "Popise uhradeného plnenia" uviesť túto položku samostatne s príslušnou sumou. Napr. nákup materiálu - kancelárske potreby, 2 ks počítač á 1 500,- Eur, tlačiareň 504,- Eur, drogistický tovar, 5 ks gumákov.</t>
  </si>
  <si>
    <r>
      <t xml:space="preserve">(3) V prípade viacerých dokladov k jednej aktivite/materiálu/projektu/podujatiu má byť v prvom riadku úplne vyplnená kvantifikácia podľa vzoru (pozri bunku E125 v hárku Príklady) </t>
    </r>
    <r>
      <rPr>
        <b/>
        <sz val="10"/>
        <rFont val="Arial"/>
        <family val="2"/>
        <charset val="238"/>
      </rPr>
      <t>bez uvedenia platby</t>
    </r>
    <r>
      <rPr>
        <sz val="10"/>
        <rFont val="Arial"/>
        <family val="2"/>
        <charset val="238"/>
      </rPr>
      <t xml:space="preserve"> (kvôli prehľadnosti). Ostatné doklady, ktoré súvisia s danou aktivitou/materiálom/projektom/podujatím, majú byť zoradené pod uvedeným riadkom (v ktorých už nemusí byť podrobná kvantifikácia tej konkrétnej akcie/podujatia, ale musia byť uvedené presné účely a sumy). Všetky doklady musia byť kvantifikované, resp. musí byť zrejmé, s ktorou kvantifikovanou položkou súvisia.</t>
    </r>
  </si>
  <si>
    <r>
      <t xml:space="preserve">(6) Vyúčtovanie je potrebné urobiť presne podľa zmluvy. Nie je prípustné uviesť viac dokladov ako je potrebné. </t>
    </r>
    <r>
      <rPr>
        <b/>
        <sz val="10"/>
        <rFont val="Arial"/>
        <family val="2"/>
        <charset val="238"/>
      </rPr>
      <t>Suma na vrátenie, ktorá sa v hárku "Spolu" zobrazí červenou farbou, sa musí rovnať skutočne vrátenej sume.</t>
    </r>
  </si>
  <si>
    <t>(8) V prípade nejasností sa obráťte na zamestnancov sekcie štátnej starostlivosti o šport a mládež MŠVVaŠ SR.</t>
  </si>
  <si>
    <t>Doklady vkladať v poradí jednotlivých účelov a v rámci účelov podľa Popisu uhradeného plnenia.</t>
  </si>
  <si>
    <t>(9) Vo vyúčtovaní dotácie môžu byť uvedené len doklady uhradené  s dátumom od 1.1.2016 do 31.12.2016, resp. s dátumom, ktorý bol uvedený v zmluve o poskytnutí dotácie ako termín pre použitie dotácie. Pri investíciách (kapitálové transfery) je nevyhnutné priložiť  k vyúčtovaniu aj kópie faktúr a kópie dokladov o ich úhrade.</t>
  </si>
  <si>
    <t>Pri refundáciách je to dátum prevodu z dotačného účtu alebo dátum na pokladničnom doklade na refundovaný účet.</t>
  </si>
  <si>
    <t>V prípade, ak ste uhrádzali výdavky zo svojho vlastného/iného účtu a následne  previedli finančné prostriedky z dotačného účtu na vlastný, uvádzate dátum pôvodnej úhrady (z vlastného/iného účtu).</t>
  </si>
  <si>
    <t>Pri vyúčtovaní telefónov sa do vyúčtovania všetky úhrady faktúr za služby mobilných operátorov. Pri každej platbe (v každom takomto riadku vyúčtovania) je potrebné uviesť počet telefónnych čísel (resp. SIM kariet) a faktúrované obdobie a vo svojej evidencii uchovať pre účely kontroly dokument, v ktorom bude rozpis uhradenej sumy na jednotlivé telefónne čísla (napr. dokument „Stav účtu“ alebo obdobný).
PRÍKLAD POPISU: služby mobilného operátora (3 telefónne čísla, 1 SIM dátové služby, január 2015) ... 165,30 eur
V prípade iných služieb uviesť, či ide o opravu alebo zakúpenie prístroja, hovory, dáta a pod.</t>
  </si>
  <si>
    <r>
      <rPr>
        <b/>
        <sz val="10"/>
        <rFont val="Arial"/>
        <family val="2"/>
        <charset val="238"/>
      </rPr>
      <t>Organizovanie podujatia</t>
    </r>
    <r>
      <rPr>
        <sz val="10"/>
        <rFont val="Arial"/>
        <family val="2"/>
        <charset val="238"/>
      </rPr>
      <t xml:space="preserve">
názov, termín a miesto konania podujatia (napr. Kongres ISF, Svetový pohár ICU):
počet aktívnych účastníkov (napr. 223):
počet odpracovaných hodín spolu: (napr. 690):
hrubé mzdy, faktúry, zmluvy a pod. vyplatené osobám v súvislosti s podujatím vrátane odvodov zamestnávateľa spolu v eur:
</t>
    </r>
    <r>
      <rPr>
        <b/>
        <sz val="10"/>
        <rFont val="Arial"/>
        <family val="2"/>
        <charset val="238"/>
      </rPr>
      <t>Úhrady jednotlivých dokladov uvádzajte ako položky na samostatných riadkoch.</t>
    </r>
  </si>
  <si>
    <r>
      <rPr>
        <b/>
        <sz val="10"/>
        <rFont val="Arial"/>
        <family val="2"/>
        <charset val="238"/>
      </rPr>
      <t>Hrubé mzdy vyplatené osobám</t>
    </r>
    <r>
      <rPr>
        <sz val="10"/>
        <rFont val="Arial"/>
        <family val="2"/>
        <charset val="238"/>
      </rPr>
      <t xml:space="preserve"> (zamestnancom) vrátane odvodov zamestnávateľa
obdobie (napr. jún 2016):
počet fyzických osôb (napr. 3):</t>
    </r>
  </si>
  <si>
    <r>
      <rPr>
        <b/>
        <sz val="10"/>
        <rFont val="Arial"/>
        <family val="2"/>
        <charset val="238"/>
      </rPr>
      <t>Pracovná cesta</t>
    </r>
    <r>
      <rPr>
        <sz val="10"/>
        <rFont val="Arial"/>
        <family val="2"/>
        <charset val="238"/>
      </rPr>
      <t xml:space="preserve">
(napr. výjazd na výkonný výbor, na majstrovstvá)
Názov (napr. majstrovstvá sveta, sústredenie, kongres, zasadnutie komisie):
Termín (napr. 1.5.-3.6.2016):
Miesto (napr. Palermo, Taliansko):
Spôsob dopravy (napr. letecky):
Počet všetkých osôb na pracovnej ceste (napr. 15)
z toho:
- športovci (+ navádzači): 12
- tréneri + rozhodcovia + vedúci výpravy + lekár + fyzioterapeut + masér + oficiálne osoby: 2
- ostatné osoby (napr. sponzori, hostia): 3
</t>
    </r>
    <r>
      <rPr>
        <b/>
        <sz val="10"/>
        <rFont val="Arial"/>
        <family val="2"/>
        <charset val="238"/>
      </rPr>
      <t>Úhrady jednotlivých dokladov uvádzajte ako položky na samostatných riadkoch.</t>
    </r>
  </si>
  <si>
    <r>
      <t>(14)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zakúpenýú/á na pracovnej ceste sa zúčtuje ako samostatná položka (nie je súčasťou vyúčtovania pracovnej cesty).</t>
    </r>
  </si>
  <si>
    <t>(15) Nakoľko elektronickú formu vyúčtovania zverejní prijímateľ aj ministerstvo na svojom webovom sídle, pri osobných nákladoch neuvádzajte mená osôb, ale „osoba 1“, „osoba 2“, „osoba 3“, atď. Pokiaľ jednej osobe boli prostriedky poskytnuté viackrát, tejto osobe je potrebné uvádzať vždy to isté označenie.</t>
  </si>
  <si>
    <r>
      <t>(16) V hárku „</t>
    </r>
    <r>
      <rPr>
        <b/>
        <sz val="10"/>
        <rFont val="Arial"/>
        <family val="2"/>
        <charset val="238"/>
      </rPr>
      <t>Doklady</t>
    </r>
    <r>
      <rPr>
        <sz val="10"/>
        <rFont val="Arial"/>
        <family val="2"/>
        <charset val="238"/>
      </rPr>
      <t>“ nemeňte typ ani veľkosť písma.</t>
    </r>
  </si>
  <si>
    <r>
      <t xml:space="preserve">(17) Doklady vkladať </t>
    </r>
    <r>
      <rPr>
        <b/>
        <sz val="10"/>
        <rFont val="Arial"/>
        <family val="2"/>
        <charset val="238"/>
      </rPr>
      <t>podľa účelu a v rámci účelu podľa popisu uhradeného plnenia</t>
    </r>
    <r>
      <rPr>
        <sz val="10"/>
        <rFont val="Arial"/>
        <family val="2"/>
        <charset val="238"/>
      </rPr>
      <t>.</t>
    </r>
    <r>
      <rPr>
        <b/>
        <strike/>
        <sz val="10"/>
        <color indexed="10"/>
        <rFont val="Arial"/>
        <family val="2"/>
        <charset val="238"/>
      </rPr>
      <t/>
    </r>
  </si>
  <si>
    <r>
      <t>(18) Vyúčtovacie údaje sú spracovávané a analyzované automaticky v priebehu ich vkladania a je možné prezerať ich v hárku „</t>
    </r>
    <r>
      <rPr>
        <b/>
        <sz val="10"/>
        <rFont val="Arial"/>
        <family val="2"/>
        <charset val="238"/>
      </rPr>
      <t>Spolu</t>
    </r>
    <r>
      <rPr>
        <sz val="10"/>
        <rFont val="Arial"/>
        <family val="2"/>
        <charset val="238"/>
      </rPr>
      <t xml:space="preserve">“ (formulár automaticky vyhodnocuje čerpanie dotácie a povinné spolufinancovanie). </t>
    </r>
    <r>
      <rPr>
        <b/>
        <sz val="10"/>
        <rFont val="Arial"/>
        <family val="2"/>
        <charset val="238"/>
      </rPr>
      <t>Do hárku „Spolu“ nerobte žiadne zásahy (dôsledok nedodržania: znefunkčnenie automatického vyhodnocovania), takéto vyúčtovanie nebude akceptované.</t>
    </r>
  </si>
  <si>
    <t>(19) Pred tlačou</t>
  </si>
  <si>
    <t>Uviesť skutočne uhradenú sumu s presnosťou na dve desatinné miesta. Sumy je potrebné uvádzať presne ako na faktúre (nielen približne).
Doplnenie: Úhradu môžete vykonať z dotačného účtu (vyplníte len stĺpec G), alebo z vlastných/iných prostriedkov (vyplníte len stĺpec H), alebo časť z dotačného účtu a časť z vlastných/iných prostriedkov (vyplníte oba stĺpce, G aj H).</t>
  </si>
  <si>
    <r>
      <t>ZMENY:
1. Formulár automaticky vykazuje schválenú dotáciu z aktuálne platnej zmluvy/dodatku k zmluve a spracováva aktuálne vložené čerpanie poskytnutej dotácie jej prijímateľom.
2. Formulár obsahuje nový hárok s názvom "Príjmy".</t>
    </r>
    <r>
      <rPr>
        <b/>
        <sz val="10"/>
        <color indexed="10"/>
        <rFont val="Arial"/>
        <family val="2"/>
        <charset val="238"/>
      </rPr>
      <t xml:space="preserve"> Tento hárok netreba tlačiť ani poslať.</t>
    </r>
    <r>
      <rPr>
        <sz val="10"/>
        <color indexed="10"/>
        <rFont val="Arial"/>
        <family val="2"/>
        <charset val="238"/>
      </rPr>
      <t xml:space="preserve">
3. Prijímateľ dotácie aktualizuje k vloženému dátumu (bunka D1 hárku "Príjmy") sumu prijatých finančných prostriedkov, ktoré mu boli poukázané od 01.01.2016. 
4. Prijímateľ dotácie uvádza každý príjem (poukázané prostriedky z dotácie) a každý výdaj (použitie finančných prostriedkov z dotácie) na samostatnom riadku ako samostatnú položku. 
INFORMÁCIA:
</t>
    </r>
    <r>
      <rPr>
        <i/>
        <sz val="10"/>
        <color indexed="10"/>
        <rFont val="Arial"/>
        <family val="2"/>
        <charset val="238"/>
      </rPr>
      <t>Prijímateľ prostriedkov zo štátneho rozpočtu je v súlade s § 65 ods. (6) zákona o športe povinný priebežne zverejňovať informácie o prijatí a spôsobe použitia prostriedkov zo štátneho rozpočtu najneskôr do 25. dňa kalendárneho mesiaca nasledujúceho po kalendárnom mesiaci, v ktorom boli prostriedky štátneho rozpočtu prijaté alebo použité. 
Zverejnením formuláru vyúčtovania na svojej webovej stránke a jeho pravidelnou aktualizáciou, vrátane oznámenia tejto webovej adresy ministerstvu, si túto povinnosť splníte.</t>
    </r>
    <r>
      <rPr>
        <sz val="10"/>
        <color indexed="10"/>
        <rFont val="Arial"/>
        <family val="2"/>
        <charset val="238"/>
      </rPr>
      <t xml:space="preserve">
</t>
    </r>
  </si>
  <si>
    <r>
      <t>(20) Po vytlačení
a)</t>
    </r>
    <r>
      <rPr>
        <b/>
        <sz val="10"/>
        <rFont val="Arial"/>
        <family val="2"/>
        <charset val="238"/>
      </rPr>
      <t xml:space="preserve"> na vytlačený formulár (hárok "Doklady")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 xml:space="preserve">bez ďalších zásahov </t>
    </r>
    <r>
      <rPr>
        <sz val="10"/>
        <rFont val="Arial"/>
        <family val="2"/>
        <charset val="238"/>
      </rPr>
      <t xml:space="preserve">odošlite elektronický formulár na adresu ziadosti.sport@minedu.sk,
c) odošlite vytlačený formulár predpísanou formou na predpísanú adresu.
</t>
    </r>
  </si>
  <si>
    <t>Michaela Danková, mis.dankova@gmail.com</t>
  </si>
  <si>
    <t>(01) - športová reprezentácia SR a rozvoj športových odvetví (SR a zahraničie, celý rok 2016)</t>
  </si>
  <si>
    <t>Pracovná cesta
Názov: Majstrovstvá Európy v skialpinizme
Termín: 4.-8.2.2016
Miesto: Martgny, Švajčiarsko
Spôsob dopravy: osobným autom
Počet všetkých osôb na pracovnej ceste: 5
z toho:
4 pretekári, 1 coach
- tréneri + rozhodcovia + vedúci výpravy + administratívni pracovníci + lekár + fyzioterapeut + masér + ): 2
- ostatné osoby (napr. sponzori, hostia): 3</t>
  </si>
  <si>
    <t xml:space="preserve">štartovné </t>
  </si>
  <si>
    <t>B01-02-0001</t>
  </si>
  <si>
    <t xml:space="preserve">ubytovanie </t>
  </si>
  <si>
    <t>Alpes &amp; Rhone Hotel</t>
  </si>
  <si>
    <t>B01-02-0002</t>
  </si>
  <si>
    <t>CHE-107914172</t>
  </si>
  <si>
    <t>B01-02-0005</t>
  </si>
  <si>
    <t xml:space="preserve">Služobné motorové vozidlo EČV: LM191CI obdobie: 4.2.-8.2.2016 Najazdené kilometre: </t>
  </si>
  <si>
    <t>B01-02-0010</t>
  </si>
  <si>
    <t>Strava</t>
  </si>
  <si>
    <t>Steak House Martigny</t>
  </si>
  <si>
    <t>CHE-112302912</t>
  </si>
  <si>
    <t>Pracovná cesta
Názov: Svetový pohár mladých v skialpinizme
Termín: 17.2.-21.2.2016
Miesto: Transcavallo, Taliansko
Spôsob dopravy: osobným autom
Počet všetkých osôb na pracovnej ceste: 3
z toho: 2 pretekári, 1 coach
- športovci (+ navádzači): 12
- tréneri + rozhodcovia + vedúci výpravy + administratívni pracovníci + lekár + fyzioterapeut + masér + ): 2
- ostatné osoby (napr. sponzori, hostia): 3</t>
  </si>
  <si>
    <t>(01) - výber a príprava športových talentov (SR a zahraničie, celý rok 2016)</t>
  </si>
  <si>
    <t>Comitato Transcavallo</t>
  </si>
  <si>
    <t>B01-02-0011</t>
  </si>
  <si>
    <t>B01-02-0012</t>
  </si>
  <si>
    <t>B01-02-0014</t>
  </si>
  <si>
    <t>Služobné motorové vozidlo EČV: LM575BE obdobie: 17.2.-21.2.2016 Najazdené kilometre: 2112 km</t>
  </si>
  <si>
    <t>Matúš Danko</t>
  </si>
  <si>
    <t>Šiarnik</t>
  </si>
  <si>
    <t>Matej</t>
  </si>
  <si>
    <t>ŠK Žiarska dolina</t>
  </si>
  <si>
    <t>Jakub</t>
  </si>
  <si>
    <t xml:space="preserve">Jánošík </t>
  </si>
  <si>
    <t>Kristián</t>
  </si>
  <si>
    <t>Marcinek</t>
  </si>
  <si>
    <t>Marco</t>
  </si>
  <si>
    <t>Detvianske Lazy</t>
  </si>
  <si>
    <t>B01-04-0002</t>
  </si>
  <si>
    <t>Diplomy Slovenský pohár</t>
  </si>
  <si>
    <t>Reproservis Lipt.Mikuláš</t>
  </si>
  <si>
    <t>ISMF, Lausanne</t>
  </si>
  <si>
    <t>Licencie pretekárov do medzinárodnej asociácie (mládež)</t>
  </si>
  <si>
    <t>Licencie pretekárov do medzinárodnej asociácie (senior)</t>
  </si>
  <si>
    <t>B01-06-0003</t>
  </si>
  <si>
    <t>72 L16</t>
  </si>
  <si>
    <t>Členský príspevok do medzinárodnej asociácie</t>
  </si>
  <si>
    <t>B01-07-0002</t>
  </si>
  <si>
    <t>23/2016</t>
  </si>
  <si>
    <t>Odmena SP 1.miesto muzi</t>
  </si>
  <si>
    <t>Jozef Hlavco</t>
  </si>
  <si>
    <t>B01-09-0001</t>
  </si>
  <si>
    <t>Jakub Siarnik</t>
  </si>
  <si>
    <t>Odmena SP 2.miesto muzi</t>
  </si>
  <si>
    <t>B01-09-0002</t>
  </si>
  <si>
    <t>Zuzana Dudasova</t>
  </si>
  <si>
    <t>Odmena SP 1.miesto zeny</t>
  </si>
  <si>
    <t>B01-09-0003</t>
  </si>
  <si>
    <t>B01-09-0004</t>
  </si>
  <si>
    <t>Peter Volnar</t>
  </si>
  <si>
    <t>Odmena SP 3.miesto muzi</t>
  </si>
  <si>
    <t>B01-09-0005</t>
  </si>
  <si>
    <t>Odmena SP 2.miesto zeny</t>
  </si>
  <si>
    <t>Barbora Volajova</t>
  </si>
  <si>
    <t>B01-09-0007</t>
  </si>
  <si>
    <t>Odmena SP 3.miesto zeny</t>
  </si>
  <si>
    <t>Lenka Hiklová</t>
  </si>
  <si>
    <t>Matus Danko</t>
  </si>
  <si>
    <t>B01-10-0001</t>
  </si>
  <si>
    <t>B01-10-0002</t>
  </si>
  <si>
    <t>Odmena SP 4.miesto muzi</t>
  </si>
  <si>
    <t>Lukas Trizna</t>
  </si>
  <si>
    <t>B01-10-0004</t>
  </si>
  <si>
    <t>Skiallp Bobrovec</t>
  </si>
  <si>
    <t>B01-10-0005</t>
  </si>
  <si>
    <t>Malino skialp team</t>
  </si>
  <si>
    <t>B01-10-0006</t>
  </si>
  <si>
    <t>Dotacia slovensky pohar 1.kolo mladez</t>
  </si>
  <si>
    <t>Dotacia slovensky pohar 2.kolo mladez</t>
  </si>
  <si>
    <t>Skialp Sucany</t>
  </si>
  <si>
    <t>B01-10-0007</t>
  </si>
  <si>
    <t xml:space="preserve">Dotacia slovensky pohar 3.kolo </t>
  </si>
  <si>
    <t xml:space="preserve">Dotacia slovensky pohar 4.kolo </t>
  </si>
  <si>
    <t>Skialp4u</t>
  </si>
  <si>
    <t>B01-11-0003</t>
  </si>
  <si>
    <t>Odmeny pretekarom- stredoeuropsky pohar</t>
  </si>
  <si>
    <t>Jozef Hlavco, Matus Danko, Lukas Trizna, Juraj Lastik, Zuzana Dudasova, Barbora Volajova</t>
  </si>
  <si>
    <t>B01-11-0009</t>
  </si>
  <si>
    <t>Valné zhromaždenie- prenájom priestorov</t>
  </si>
  <si>
    <t>Penzión u Šulov, Ružomberok</t>
  </si>
  <si>
    <t>5004020484443001</t>
  </si>
  <si>
    <t>B01-12-0002</t>
  </si>
  <si>
    <t>B01-12-0004</t>
  </si>
  <si>
    <t>SKIMO Austria</t>
  </si>
  <si>
    <t>Pracovná cesta
Názov: Medzinárodné sústredenie madých
Termín: 8.-11.12.2016
Miesto: Obertauern, Rakúsko
Spôsob dopravy: osobným autom
Počet všetkých osôb na pracovnej ceste: 6
z toho: 5 pretekári, 1 coach
- tréneri + rozhodcovia + vedúci výpravy + administratívni pracovníci + lekár + fyzioterapeut + masér + ): 2
- ostatné osoby (napr. sponzori, hostia): 3</t>
  </si>
  <si>
    <t>1549/2016</t>
  </si>
  <si>
    <t>Notársky poplatok-registrácia do zoznamu prijímateľov 2% z dane</t>
  </si>
  <si>
    <t>JDDr. Milena Gešková</t>
  </si>
  <si>
    <t>B01-12-0006</t>
  </si>
  <si>
    <t>B01-12-0007</t>
  </si>
  <si>
    <t>012016</t>
  </si>
  <si>
    <t>022016</t>
  </si>
  <si>
    <t>internetová stránka SSA: skialpuj.sk</t>
  </si>
  <si>
    <t>Ján Šarmír</t>
  </si>
  <si>
    <t>doména, hosting webu skialpuj.sk</t>
  </si>
</sst>
</file>

<file path=xl/styles.xml><?xml version="1.0" encoding="utf-8"?>
<styleSheet xmlns="http://schemas.openxmlformats.org/spreadsheetml/2006/main">
  <numFmts count="3">
    <numFmt numFmtId="164" formatCode="d/m/yy;@"/>
    <numFmt numFmtId="165" formatCode="dd/mm/yy;@"/>
    <numFmt numFmtId="166" formatCode="dd/mm/yyyy"/>
  </numFmts>
  <fonts count="53">
    <font>
      <sz val="10"/>
      <name val="Arial"/>
      <charset val="238"/>
    </font>
    <font>
      <sz val="8"/>
      <name val="Arial"/>
      <family val="2"/>
      <charset val="238"/>
    </font>
    <font>
      <b/>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8"/>
      <name val="Arial"/>
      <family val="2"/>
      <charset val="238"/>
    </font>
    <font>
      <b/>
      <sz val="8"/>
      <name val="Arial"/>
      <family val="2"/>
      <charset val="238"/>
    </font>
    <font>
      <b/>
      <sz val="12"/>
      <name val="Arial"/>
      <family val="2"/>
      <charset val="238"/>
    </font>
    <font>
      <b/>
      <sz val="11"/>
      <name val="Arial"/>
      <family val="2"/>
      <charset val="238"/>
    </font>
    <font>
      <sz val="11"/>
      <name val="Arial"/>
      <family val="2"/>
      <charset val="238"/>
    </font>
    <font>
      <i/>
      <sz val="8"/>
      <color indexed="55"/>
      <name val="Arial"/>
      <family val="2"/>
      <charset val="238"/>
    </font>
    <font>
      <b/>
      <i/>
      <sz val="12"/>
      <color indexed="55"/>
      <name val="Arial"/>
      <family val="2"/>
      <charset val="238"/>
    </font>
    <font>
      <sz val="8"/>
      <color indexed="81"/>
      <name val="Tahoma"/>
      <family val="2"/>
      <charset val="238"/>
    </font>
    <font>
      <b/>
      <sz val="8"/>
      <color indexed="81"/>
      <name val="Tahoma"/>
      <family val="2"/>
      <charset val="238"/>
    </font>
    <font>
      <b/>
      <sz val="10"/>
      <color indexed="10"/>
      <name val="Arial"/>
      <family val="2"/>
      <charset val="238"/>
    </font>
    <font>
      <b/>
      <sz val="8"/>
      <color indexed="10"/>
      <name val="Arial"/>
      <family val="2"/>
      <charset val="238"/>
    </font>
    <font>
      <b/>
      <sz val="14"/>
      <name val="Arial"/>
      <family val="2"/>
      <charset val="238"/>
    </font>
    <font>
      <sz val="14"/>
      <name val="Arial"/>
      <family val="2"/>
      <charset val="238"/>
    </font>
    <font>
      <b/>
      <sz val="14"/>
      <color indexed="81"/>
      <name val="Tahoma"/>
      <family val="2"/>
      <charset val="238"/>
    </font>
    <font>
      <b/>
      <sz val="10"/>
      <color indexed="51"/>
      <name val="Arial"/>
      <family val="2"/>
      <charset val="238"/>
    </font>
    <font>
      <b/>
      <strike/>
      <sz val="10"/>
      <color indexed="10"/>
      <name val="Arial"/>
      <family val="2"/>
      <charset val="238"/>
    </font>
    <font>
      <b/>
      <sz val="11"/>
      <color indexed="30"/>
      <name val="Arial"/>
      <family val="2"/>
      <charset val="238"/>
    </font>
    <font>
      <sz val="10"/>
      <color indexed="10"/>
      <name val="Arial"/>
      <family val="2"/>
      <charset val="238"/>
    </font>
    <font>
      <i/>
      <sz val="10"/>
      <color indexed="10"/>
      <name val="Arial"/>
      <family val="2"/>
      <charset val="238"/>
    </font>
    <font>
      <sz val="11"/>
      <color theme="1"/>
      <name val="Calibri"/>
      <family val="2"/>
      <charset val="238"/>
      <scheme val="minor"/>
    </font>
    <font>
      <sz val="10"/>
      <color theme="1"/>
      <name val="Arial"/>
      <family val="2"/>
      <charset val="238"/>
    </font>
    <font>
      <b/>
      <sz val="11"/>
      <color theme="0"/>
      <name val="Arial"/>
      <family val="2"/>
      <charset val="238"/>
    </font>
    <font>
      <b/>
      <sz val="8"/>
      <color theme="0"/>
      <name val="Arial"/>
      <family val="2"/>
      <charset val="238"/>
    </font>
    <font>
      <b/>
      <sz val="8"/>
      <color rgb="FFFF0000"/>
      <name val="Arial"/>
      <family val="2"/>
      <charset val="238"/>
    </font>
    <font>
      <b/>
      <sz val="12"/>
      <color theme="0"/>
      <name val="Arial"/>
      <family val="2"/>
      <charset val="238"/>
    </font>
    <font>
      <sz val="8"/>
      <color theme="0"/>
      <name val="Arial"/>
      <family val="2"/>
      <charset val="238"/>
    </font>
    <font>
      <sz val="10"/>
      <color theme="0"/>
      <name val="Arial"/>
      <family val="2"/>
      <charset val="238"/>
    </font>
    <font>
      <sz val="8"/>
      <color theme="0" tint="-0.14999847407452621"/>
      <name val="Arial"/>
      <family val="2"/>
      <charset val="238"/>
    </font>
    <font>
      <sz val="11"/>
      <color theme="0"/>
      <name val="Arial"/>
      <family val="2"/>
      <charset val="238"/>
    </font>
    <font>
      <sz val="10"/>
      <color rgb="FF00B0F0"/>
      <name val="Arial"/>
      <family val="2"/>
      <charset val="238"/>
    </font>
    <font>
      <strike/>
      <sz val="10"/>
      <color rgb="FFFF0000"/>
      <name val="Arial"/>
      <family val="2"/>
      <charset val="238"/>
    </font>
    <font>
      <sz val="10"/>
      <color rgb="FFFF0000"/>
      <name val="Arial"/>
      <family val="2"/>
      <charset val="23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00257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17" borderId="0" applyNumberFormat="0" applyBorder="0" applyAlignment="0" applyProtection="0"/>
    <xf numFmtId="0" fontId="40" fillId="0" borderId="0"/>
    <xf numFmtId="0" fontId="3" fillId="0" borderId="0"/>
    <xf numFmtId="0" fontId="41" fillId="0" borderId="0"/>
    <xf numFmtId="0" fontId="4" fillId="0" borderId="0"/>
    <xf numFmtId="0" fontId="40" fillId="0" borderId="0"/>
    <xf numFmtId="0" fontId="3" fillId="18" borderId="5" applyNumberFormat="0" applyFont="0" applyAlignment="0" applyProtection="0"/>
    <xf numFmtId="0" fontId="12" fillId="0" borderId="6" applyNumberFormat="0" applyFill="0" applyAlignment="0" applyProtection="0"/>
    <xf numFmtId="0" fontId="13" fillId="0" borderId="7"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7" borderId="8" applyNumberFormat="0" applyAlignment="0" applyProtection="0"/>
    <xf numFmtId="0" fontId="17" fillId="19" borderId="8" applyNumberFormat="0" applyAlignment="0" applyProtection="0"/>
    <xf numFmtId="0" fontId="18" fillId="19" borderId="9" applyNumberFormat="0" applyAlignment="0" applyProtection="0"/>
    <xf numFmtId="0" fontId="19" fillId="0" borderId="0" applyNumberFormat="0" applyFill="0" applyBorder="0" applyAlignment="0" applyProtection="0"/>
    <xf numFmtId="0" fontId="20" fillId="3"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3" borderId="0" applyNumberFormat="0" applyBorder="0" applyAlignment="0" applyProtection="0"/>
  </cellStyleXfs>
  <cellXfs count="175">
    <xf numFmtId="0" fontId="0" fillId="0" borderId="0" xfId="0"/>
    <xf numFmtId="0" fontId="0" fillId="24" borderId="0" xfId="0" applyFill="1"/>
    <xf numFmtId="0" fontId="1" fillId="24" borderId="0" xfId="0" applyFont="1" applyFill="1"/>
    <xf numFmtId="0" fontId="26" fillId="24" borderId="0" xfId="0" applyFont="1" applyFill="1"/>
    <xf numFmtId="0" fontId="22" fillId="24" borderId="0" xfId="0" applyFont="1" applyFill="1"/>
    <xf numFmtId="0" fontId="0" fillId="24" borderId="0" xfId="0" applyFill="1" applyProtection="1"/>
    <xf numFmtId="0" fontId="0" fillId="24" borderId="0" xfId="0" applyFill="1" applyAlignment="1" applyProtection="1">
      <alignment horizontal="center"/>
    </xf>
    <xf numFmtId="0" fontId="0" fillId="24" borderId="0" xfId="0" applyFill="1" applyBorder="1" applyProtection="1"/>
    <xf numFmtId="0" fontId="3" fillId="24" borderId="0" xfId="0" applyFont="1" applyFill="1" applyProtection="1"/>
    <xf numFmtId="0" fontId="1" fillId="24" borderId="0" xfId="0" applyFont="1" applyFill="1" applyBorder="1" applyAlignment="1" applyProtection="1">
      <alignment vertical="top" wrapText="1"/>
      <protection locked="0"/>
    </xf>
    <xf numFmtId="14" fontId="1" fillId="24" borderId="0" xfId="0" applyNumberFormat="1" applyFont="1" applyFill="1" applyBorder="1" applyAlignment="1" applyProtection="1">
      <alignment vertical="top"/>
      <protection locked="0"/>
    </xf>
    <xf numFmtId="4" fontId="1" fillId="24" borderId="0" xfId="0" applyNumberFormat="1" applyFont="1" applyFill="1" applyBorder="1" applyAlignment="1" applyProtection="1">
      <alignment vertical="top"/>
      <protection locked="0"/>
    </xf>
    <xf numFmtId="0" fontId="1" fillId="25" borderId="0" xfId="0" applyFont="1" applyFill="1" applyProtection="1">
      <protection locked="0"/>
    </xf>
    <xf numFmtId="0" fontId="1" fillId="24" borderId="0" xfId="0" applyFont="1" applyFill="1" applyProtection="1">
      <protection locked="0"/>
    </xf>
    <xf numFmtId="4" fontId="1" fillId="24" borderId="0" xfId="0" applyNumberFormat="1" applyFont="1" applyFill="1" applyProtection="1">
      <protection locked="0"/>
    </xf>
    <xf numFmtId="0" fontId="26" fillId="24" borderId="0" xfId="0" applyFont="1" applyFill="1" applyProtection="1">
      <protection locked="0"/>
    </xf>
    <xf numFmtId="0" fontId="27" fillId="24" borderId="0" xfId="0" applyFont="1" applyFill="1" applyAlignment="1" applyProtection="1"/>
    <xf numFmtId="0" fontId="1" fillId="24" borderId="0" xfId="0" applyFont="1" applyFill="1" applyProtection="1"/>
    <xf numFmtId="0" fontId="24" fillId="24" borderId="0" xfId="0" applyFont="1" applyFill="1" applyAlignment="1" applyProtection="1">
      <alignment horizontal="center"/>
    </xf>
    <xf numFmtId="0" fontId="26" fillId="24" borderId="0" xfId="0" applyFont="1" applyFill="1" applyProtection="1"/>
    <xf numFmtId="0" fontId="2" fillId="24" borderId="0" xfId="0" applyFont="1" applyFill="1" applyAlignment="1" applyProtection="1">
      <alignment horizontal="right" vertical="center"/>
    </xf>
    <xf numFmtId="0" fontId="25" fillId="24" borderId="0" xfId="0" applyFont="1" applyFill="1" applyAlignment="1" applyProtection="1">
      <alignment horizontal="center"/>
    </xf>
    <xf numFmtId="0" fontId="22" fillId="26" borderId="10" xfId="0" applyFont="1" applyFill="1" applyBorder="1" applyAlignment="1" applyProtection="1">
      <alignment horizontal="center" vertical="center" wrapText="1"/>
    </xf>
    <xf numFmtId="4" fontId="22" fillId="26" borderId="10" xfId="0" applyNumberFormat="1" applyFont="1" applyFill="1" applyBorder="1" applyAlignment="1" applyProtection="1">
      <alignment horizontal="center" vertical="center" wrapText="1"/>
    </xf>
    <xf numFmtId="0" fontId="2" fillId="24" borderId="0" xfId="0" applyFont="1" applyFill="1" applyAlignment="1" applyProtection="1">
      <alignment horizontal="right"/>
    </xf>
    <xf numFmtId="4" fontId="1" fillId="24" borderId="0" xfId="0" applyNumberFormat="1" applyFont="1" applyFill="1" applyProtection="1"/>
    <xf numFmtId="49" fontId="1" fillId="24" borderId="10" xfId="0" applyNumberFormat="1" applyFont="1" applyFill="1" applyBorder="1" applyAlignment="1" applyProtection="1">
      <alignment horizontal="center" vertical="center"/>
    </xf>
    <xf numFmtId="0" fontId="1" fillId="24" borderId="10" xfId="0" applyFont="1" applyFill="1" applyBorder="1" applyAlignment="1" applyProtection="1">
      <alignment vertical="center"/>
    </xf>
    <xf numFmtId="4" fontId="1" fillId="24" borderId="10" xfId="0" applyNumberFormat="1" applyFont="1" applyFill="1" applyBorder="1" applyAlignment="1" applyProtection="1">
      <alignment vertical="center"/>
    </xf>
    <xf numFmtId="0" fontId="1" fillId="24" borderId="10" xfId="0" applyFont="1" applyFill="1" applyBorder="1" applyAlignment="1" applyProtection="1">
      <alignment vertical="top" wrapText="1"/>
    </xf>
    <xf numFmtId="4" fontId="1" fillId="24" borderId="10" xfId="0" applyNumberFormat="1" applyFont="1" applyFill="1" applyBorder="1" applyAlignment="1" applyProtection="1">
      <alignment vertical="top" wrapText="1"/>
    </xf>
    <xf numFmtId="0" fontId="22" fillId="0" borderId="0" xfId="0" applyFont="1" applyBorder="1" applyAlignment="1"/>
    <xf numFmtId="0" fontId="1" fillId="0" borderId="0" xfId="0" applyFont="1"/>
    <xf numFmtId="4" fontId="1" fillId="0" borderId="0" xfId="0" applyNumberFormat="1" applyFont="1"/>
    <xf numFmtId="0" fontId="1" fillId="0" borderId="0" xfId="0" applyFont="1" applyBorder="1" applyAlignment="1"/>
    <xf numFmtId="0" fontId="1" fillId="0" borderId="0" xfId="0" applyFont="1" applyFill="1" applyBorder="1" applyAlignment="1">
      <alignment vertical="top" wrapText="1"/>
    </xf>
    <xf numFmtId="0" fontId="22" fillId="0" borderId="0" xfId="0" applyFont="1" applyFill="1" applyBorder="1" applyAlignment="1">
      <alignment horizontal="center" vertical="top" wrapText="1"/>
    </xf>
    <xf numFmtId="0" fontId="1" fillId="0" borderId="0" xfId="0" applyFont="1" applyFill="1" applyBorder="1" applyAlignment="1">
      <alignment vertical="top"/>
    </xf>
    <xf numFmtId="0" fontId="1" fillId="0" borderId="0" xfId="0" applyFont="1" applyBorder="1" applyAlignment="1">
      <alignment vertical="top" wrapText="1"/>
    </xf>
    <xf numFmtId="0" fontId="3" fillId="24" borderId="0" xfId="0" applyFont="1" applyFill="1" applyAlignment="1" applyProtection="1">
      <alignment horizontal="left"/>
    </xf>
    <xf numFmtId="4" fontId="1" fillId="24" borderId="0" xfId="0" applyNumberFormat="1" applyFont="1" applyFill="1" applyAlignment="1" applyProtection="1">
      <alignment wrapText="1"/>
    </xf>
    <xf numFmtId="3" fontId="3" fillId="24" borderId="0" xfId="0" applyNumberFormat="1" applyFont="1" applyFill="1" applyProtection="1"/>
    <xf numFmtId="0" fontId="1" fillId="27" borderId="0" xfId="0" applyNumberFormat="1" applyFont="1" applyFill="1" applyProtection="1">
      <protection locked="0"/>
    </xf>
    <xf numFmtId="0" fontId="1" fillId="24" borderId="0" xfId="0" applyNumberFormat="1" applyFont="1" applyFill="1" applyProtection="1">
      <protection locked="0"/>
    </xf>
    <xf numFmtId="0" fontId="24" fillId="24" borderId="0" xfId="0" applyNumberFormat="1" applyFont="1" applyFill="1" applyAlignment="1" applyProtection="1">
      <alignment horizontal="center"/>
    </xf>
    <xf numFmtId="0" fontId="25" fillId="24" borderId="0" xfId="0" applyNumberFormat="1" applyFont="1" applyFill="1" applyAlignment="1" applyProtection="1">
      <alignment horizontal="center"/>
      <protection locked="0"/>
    </xf>
    <xf numFmtId="0" fontId="25" fillId="24" borderId="0" xfId="0" applyNumberFormat="1" applyFont="1" applyFill="1" applyAlignment="1" applyProtection="1">
      <alignment horizontal="center"/>
    </xf>
    <xf numFmtId="0" fontId="0" fillId="24" borderId="0" xfId="0" applyNumberFormat="1" applyFill="1" applyProtection="1"/>
    <xf numFmtId="0" fontId="22" fillId="26" borderId="10" xfId="0" applyNumberFormat="1" applyFont="1" applyFill="1" applyBorder="1" applyAlignment="1" applyProtection="1">
      <alignment horizontal="center" vertical="center" wrapText="1"/>
    </xf>
    <xf numFmtId="0" fontId="1" fillId="24" borderId="0" xfId="0" applyNumberFormat="1" applyFont="1" applyFill="1" applyBorder="1" applyAlignment="1" applyProtection="1">
      <alignment vertical="top"/>
      <protection locked="0"/>
    </xf>
    <xf numFmtId="0" fontId="1" fillId="24" borderId="0" xfId="0" applyNumberFormat="1" applyFont="1" applyFill="1" applyAlignment="1" applyProtection="1">
      <alignment wrapText="1"/>
      <protection locked="0"/>
    </xf>
    <xf numFmtId="49" fontId="1" fillId="24" borderId="0" xfId="0" applyNumberFormat="1" applyFont="1" applyFill="1" applyBorder="1" applyAlignment="1" applyProtection="1">
      <alignment vertical="top" wrapText="1"/>
      <protection locked="0"/>
    </xf>
    <xf numFmtId="0" fontId="42" fillId="28" borderId="0" xfId="0" applyFont="1" applyFill="1" applyAlignment="1" applyProtection="1">
      <alignment horizontal="center"/>
    </xf>
    <xf numFmtId="4" fontId="3" fillId="24" borderId="0" xfId="0" applyNumberFormat="1" applyFont="1" applyFill="1" applyProtection="1"/>
    <xf numFmtId="14" fontId="42" fillId="28" borderId="0" xfId="0" applyNumberFormat="1" applyFont="1" applyFill="1" applyAlignment="1" applyProtection="1">
      <alignment horizontal="center"/>
    </xf>
    <xf numFmtId="14" fontId="43" fillId="28" borderId="0" xfId="0" applyNumberFormat="1" applyFont="1" applyFill="1" applyAlignment="1" applyProtection="1">
      <alignment horizontal="center"/>
    </xf>
    <xf numFmtId="0" fontId="1" fillId="24" borderId="10" xfId="0" applyFont="1" applyFill="1" applyBorder="1" applyAlignment="1" applyProtection="1">
      <alignment wrapText="1"/>
      <protection locked="0"/>
    </xf>
    <xf numFmtId="0" fontId="1" fillId="24" borderId="10" xfId="0" applyFont="1" applyFill="1" applyBorder="1" applyAlignment="1" applyProtection="1">
      <alignment vertical="top" wrapText="1"/>
      <protection locked="0"/>
    </xf>
    <xf numFmtId="0" fontId="2" fillId="29" borderId="0" xfId="0" applyFont="1" applyFill="1" applyAlignment="1">
      <alignment horizontal="center" vertical="top"/>
    </xf>
    <xf numFmtId="0" fontId="0" fillId="29" borderId="0" xfId="0" applyFill="1" applyAlignment="1">
      <alignment vertical="top"/>
    </xf>
    <xf numFmtId="0" fontId="3" fillId="29" borderId="0" xfId="0" applyFont="1" applyFill="1" applyAlignment="1">
      <alignment horizontal="justify" vertical="top"/>
    </xf>
    <xf numFmtId="0" fontId="2" fillId="29" borderId="0" xfId="0" applyFont="1" applyFill="1" applyAlignment="1">
      <alignment horizontal="justify" vertical="top"/>
    </xf>
    <xf numFmtId="0" fontId="0" fillId="29" borderId="0" xfId="0" applyFill="1"/>
    <xf numFmtId="0" fontId="0" fillId="30" borderId="10" xfId="0" applyFill="1" applyBorder="1" applyAlignment="1">
      <alignment vertical="top"/>
    </xf>
    <xf numFmtId="0" fontId="23" fillId="29" borderId="0" xfId="0" applyFont="1" applyFill="1"/>
    <xf numFmtId="0" fontId="23" fillId="29" borderId="0" xfId="0" applyFont="1" applyFill="1" applyAlignment="1">
      <alignment vertical="top"/>
    </xf>
    <xf numFmtId="0" fontId="0" fillId="29" borderId="0" xfId="0" applyFill="1" applyAlignment="1">
      <alignment vertical="top" wrapText="1"/>
    </xf>
    <xf numFmtId="0" fontId="0" fillId="31" borderId="11" xfId="0" applyFill="1" applyBorder="1" applyAlignment="1">
      <alignment horizontal="center" vertical="center" wrapText="1"/>
    </xf>
    <xf numFmtId="9" fontId="0" fillId="31" borderId="11" xfId="0" applyNumberFormat="1" applyFill="1" applyBorder="1" applyAlignment="1">
      <alignment horizontal="center" vertical="center" wrapText="1"/>
    </xf>
    <xf numFmtId="0" fontId="0" fillId="32" borderId="12" xfId="0" applyFill="1" applyBorder="1" applyAlignment="1">
      <alignment horizontal="center" vertical="center"/>
    </xf>
    <xf numFmtId="9" fontId="0" fillId="32" borderId="12" xfId="0" applyNumberFormat="1" applyFill="1" applyBorder="1" applyAlignment="1">
      <alignment horizontal="center" vertical="center"/>
    </xf>
    <xf numFmtId="0" fontId="1" fillId="0" borderId="10" xfId="0" applyFont="1" applyFill="1" applyBorder="1"/>
    <xf numFmtId="0" fontId="22" fillId="33" borderId="10" xfId="0" applyNumberFormat="1" applyFont="1" applyFill="1" applyBorder="1"/>
    <xf numFmtId="0" fontId="22" fillId="33" borderId="10" xfId="0" applyFont="1" applyFill="1" applyBorder="1"/>
    <xf numFmtId="4" fontId="22" fillId="33" borderId="10" xfId="0" applyNumberFormat="1" applyFont="1" applyFill="1" applyBorder="1"/>
    <xf numFmtId="9" fontId="22" fillId="33" borderId="10" xfId="0" applyNumberFormat="1" applyFont="1" applyFill="1" applyBorder="1"/>
    <xf numFmtId="164" fontId="22" fillId="33" borderId="10" xfId="0" applyNumberFormat="1" applyFont="1" applyFill="1" applyBorder="1"/>
    <xf numFmtId="0" fontId="1" fillId="0" borderId="0" xfId="0" applyNumberFormat="1" applyFont="1"/>
    <xf numFmtId="0" fontId="1" fillId="0" borderId="0" xfId="0" applyFont="1" applyFill="1"/>
    <xf numFmtId="4" fontId="1" fillId="0" borderId="0" xfId="0" applyNumberFormat="1" applyFont="1" applyFill="1"/>
    <xf numFmtId="9" fontId="1" fillId="0" borderId="0" xfId="0" applyNumberFormat="1" applyFont="1"/>
    <xf numFmtId="164" fontId="1" fillId="0" borderId="0" xfId="0" applyNumberFormat="1" applyFont="1"/>
    <xf numFmtId="0" fontId="1" fillId="0" borderId="0" xfId="0" applyNumberFormat="1" applyFont="1" applyFill="1"/>
    <xf numFmtId="9" fontId="1" fillId="0" borderId="0" xfId="0" applyNumberFormat="1" applyFont="1" applyFill="1"/>
    <xf numFmtId="164" fontId="1" fillId="0" borderId="0" xfId="0" applyNumberFormat="1" applyFont="1" applyFill="1"/>
    <xf numFmtId="0" fontId="1" fillId="0" borderId="0" xfId="0" applyNumberFormat="1" applyFont="1" applyFill="1" applyBorder="1"/>
    <xf numFmtId="0" fontId="2" fillId="33" borderId="10" xfId="0" applyFont="1" applyFill="1" applyBorder="1" applyAlignment="1">
      <alignment horizontal="center" vertical="top"/>
    </xf>
    <xf numFmtId="0" fontId="0" fillId="34" borderId="10" xfId="0" applyFill="1" applyBorder="1" applyAlignment="1" applyProtection="1">
      <alignment vertical="top"/>
      <protection locked="0"/>
    </xf>
    <xf numFmtId="0" fontId="3" fillId="34" borderId="10" xfId="0" applyFont="1" applyFill="1" applyBorder="1" applyAlignment="1" applyProtection="1">
      <alignment vertical="top"/>
      <protection locked="0"/>
    </xf>
    <xf numFmtId="0" fontId="3" fillId="29" borderId="0" xfId="0" applyFont="1" applyFill="1" applyAlignment="1">
      <alignment horizontal="justify" vertical="top" wrapText="1"/>
    </xf>
    <xf numFmtId="0" fontId="3" fillId="29" borderId="0" xfId="0" applyFont="1" applyFill="1" applyAlignment="1">
      <alignment horizontal="justify" wrapText="1"/>
    </xf>
    <xf numFmtId="0" fontId="2" fillId="29" borderId="0" xfId="0" applyFont="1" applyFill="1" applyAlignment="1">
      <alignment horizontal="justify" vertical="top" wrapText="1"/>
    </xf>
    <xf numFmtId="0" fontId="33" fillId="29" borderId="0" xfId="0" applyFont="1" applyFill="1" applyAlignment="1">
      <alignment vertical="top"/>
    </xf>
    <xf numFmtId="0" fontId="3" fillId="30" borderId="10" xfId="0" applyFont="1" applyFill="1" applyBorder="1" applyAlignment="1">
      <alignment vertical="top"/>
    </xf>
    <xf numFmtId="0" fontId="24" fillId="24" borderId="0" xfId="0" applyFont="1" applyFill="1" applyBorder="1" applyAlignment="1" applyProtection="1">
      <alignment horizontal="center"/>
    </xf>
    <xf numFmtId="0" fontId="25" fillId="24" borderId="0" xfId="0" applyNumberFormat="1" applyFont="1" applyFill="1" applyBorder="1" applyAlignment="1" applyProtection="1">
      <protection locked="0"/>
    </xf>
    <xf numFmtId="0" fontId="0" fillId="29" borderId="0" xfId="0" applyFill="1" applyProtection="1">
      <protection locked="0"/>
    </xf>
    <xf numFmtId="0" fontId="3" fillId="24" borderId="0" xfId="0" applyFont="1" applyFill="1" applyBorder="1" applyProtection="1"/>
    <xf numFmtId="0" fontId="3" fillId="24" borderId="0" xfId="0" applyFont="1" applyFill="1"/>
    <xf numFmtId="0" fontId="2" fillId="33" borderId="10" xfId="0" applyFont="1" applyFill="1" applyBorder="1" applyAlignment="1">
      <alignment horizontal="center" vertical="center"/>
    </xf>
    <xf numFmtId="0" fontId="22" fillId="33" borderId="10" xfId="0" applyNumberFormat="1" applyFont="1" applyFill="1" applyBorder="1" applyAlignment="1">
      <alignment horizontal="center" vertical="center" wrapText="1"/>
    </xf>
    <xf numFmtId="0" fontId="22" fillId="33" borderId="10" xfId="0" applyFont="1" applyFill="1" applyBorder="1" applyAlignment="1">
      <alignment horizontal="center" vertical="center" wrapText="1"/>
    </xf>
    <xf numFmtId="3" fontId="22" fillId="33" borderId="10" xfId="0" applyNumberFormat="1" applyFont="1" applyFill="1" applyBorder="1" applyAlignment="1">
      <alignment horizontal="center" vertical="center" wrapText="1"/>
    </xf>
    <xf numFmtId="165" fontId="22" fillId="33" borderId="10" xfId="0" applyNumberFormat="1" applyFont="1" applyFill="1" applyBorder="1"/>
    <xf numFmtId="165" fontId="1" fillId="0" borderId="0" xfId="0" applyNumberFormat="1" applyFont="1" applyFill="1"/>
    <xf numFmtId="165" fontId="1" fillId="0" borderId="0" xfId="0" applyNumberFormat="1" applyFont="1"/>
    <xf numFmtId="0" fontId="3" fillId="24" borderId="0" xfId="0" applyFont="1" applyFill="1" applyBorder="1" applyAlignment="1" applyProtection="1"/>
    <xf numFmtId="0" fontId="44" fillId="24" borderId="0" xfId="0" applyFont="1" applyFill="1" applyProtection="1"/>
    <xf numFmtId="0" fontId="45" fillId="24" borderId="0" xfId="0" applyFont="1" applyFill="1" applyAlignment="1" applyProtection="1"/>
    <xf numFmtId="3" fontId="46" fillId="24" borderId="0" xfId="0" applyNumberFormat="1" applyFont="1" applyFill="1" applyProtection="1"/>
    <xf numFmtId="3" fontId="47" fillId="24" borderId="0" xfId="0" applyNumberFormat="1" applyFont="1" applyFill="1" applyProtection="1"/>
    <xf numFmtId="3" fontId="46" fillId="24" borderId="0" xfId="0" applyNumberFormat="1" applyFont="1" applyFill="1" applyAlignment="1" applyProtection="1">
      <alignment wrapText="1"/>
    </xf>
    <xf numFmtId="4" fontId="1" fillId="33"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top" wrapText="1"/>
    </xf>
    <xf numFmtId="0" fontId="22" fillId="33" borderId="10" xfId="0" applyFont="1" applyFill="1" applyBorder="1" applyAlignment="1" applyProtection="1">
      <alignment horizontal="center" vertical="center"/>
    </xf>
    <xf numFmtId="4" fontId="22" fillId="33" borderId="10" xfId="0" applyNumberFormat="1" applyFont="1" applyFill="1" applyBorder="1" applyAlignment="1" applyProtection="1">
      <alignment horizontal="center" vertical="center" wrapText="1"/>
    </xf>
    <xf numFmtId="0" fontId="22" fillId="33" borderId="10" xfId="0" applyFont="1" applyFill="1" applyBorder="1" applyAlignment="1" applyProtection="1">
      <alignment vertical="center"/>
    </xf>
    <xf numFmtId="4" fontId="22" fillId="33" borderId="10" xfId="0" applyNumberFormat="1" applyFont="1" applyFill="1" applyBorder="1" applyAlignment="1" applyProtection="1">
      <alignment vertical="center"/>
    </xf>
    <xf numFmtId="0" fontId="22" fillId="33" borderId="10" xfId="0" applyFont="1" applyFill="1" applyBorder="1" applyAlignment="1" applyProtection="1">
      <alignment horizontal="center" vertical="center" wrapText="1"/>
    </xf>
    <xf numFmtId="0" fontId="3" fillId="29" borderId="0" xfId="0" applyFont="1" applyFill="1"/>
    <xf numFmtId="0" fontId="2" fillId="29" borderId="0" xfId="0" applyFont="1" applyFill="1" applyAlignment="1">
      <alignment horizontal="right"/>
    </xf>
    <xf numFmtId="17" fontId="1" fillId="24" borderId="0" xfId="0" applyNumberFormat="1" applyFont="1" applyFill="1" applyBorder="1" applyAlignment="1" applyProtection="1">
      <alignment vertical="top" wrapText="1"/>
      <protection locked="0"/>
    </xf>
    <xf numFmtId="0" fontId="44" fillId="26" borderId="0" xfId="0" applyFont="1" applyFill="1" applyBorder="1" applyAlignment="1" applyProtection="1">
      <alignment horizontal="center" vertical="center" wrapText="1"/>
    </xf>
    <xf numFmtId="0" fontId="1" fillId="0" borderId="10" xfId="0" applyNumberFormat="1" applyFont="1" applyFill="1" applyBorder="1"/>
    <xf numFmtId="3" fontId="1" fillId="0" borderId="10" xfId="0" applyNumberFormat="1" applyFont="1" applyFill="1" applyBorder="1"/>
    <xf numFmtId="0" fontId="1" fillId="0" borderId="10" xfId="0" applyFont="1" applyFill="1" applyBorder="1" applyAlignment="1">
      <alignment wrapText="1"/>
    </xf>
    <xf numFmtId="0" fontId="1" fillId="0" borderId="0" xfId="0" applyFont="1" applyFill="1" applyBorder="1"/>
    <xf numFmtId="3" fontId="1" fillId="0" borderId="0" xfId="0" applyNumberFormat="1" applyFont="1" applyFill="1" applyBorder="1"/>
    <xf numFmtId="0" fontId="0" fillId="29" borderId="0" xfId="0" applyNumberFormat="1" applyFill="1" applyProtection="1"/>
    <xf numFmtId="0" fontId="24" fillId="24" borderId="0" xfId="0" applyNumberFormat="1" applyFont="1" applyFill="1" applyAlignment="1" applyProtection="1">
      <alignment horizontal="center" wrapText="1"/>
    </xf>
    <xf numFmtId="0" fontId="2" fillId="24" borderId="0" xfId="0" applyNumberFormat="1" applyFont="1" applyFill="1" applyAlignment="1" applyProtection="1">
      <alignment horizontal="right"/>
    </xf>
    <xf numFmtId="0" fontId="22" fillId="33" borderId="10" xfId="0" applyNumberFormat="1" applyFont="1" applyFill="1" applyBorder="1" applyAlignment="1" applyProtection="1">
      <alignment horizontal="center" vertical="center"/>
    </xf>
    <xf numFmtId="0" fontId="22" fillId="33" borderId="10" xfId="0" applyNumberFormat="1" applyFont="1" applyFill="1" applyBorder="1" applyAlignment="1" applyProtection="1">
      <alignment horizontal="center" vertical="center" wrapText="1"/>
    </xf>
    <xf numFmtId="0" fontId="1" fillId="33" borderId="10" xfId="0" applyNumberFormat="1" applyFont="1" applyFill="1" applyBorder="1" applyAlignment="1" applyProtection="1">
      <alignment vertical="center"/>
    </xf>
    <xf numFmtId="0" fontId="22" fillId="33" borderId="10" xfId="0" applyNumberFormat="1" applyFont="1" applyFill="1" applyBorder="1" applyAlignment="1" applyProtection="1">
      <alignment vertical="center"/>
    </xf>
    <xf numFmtId="4" fontId="48" fillId="33" borderId="10" xfId="0" applyNumberFormat="1" applyFont="1" applyFill="1" applyBorder="1" applyAlignment="1" applyProtection="1">
      <alignment vertical="center"/>
    </xf>
    <xf numFmtId="0" fontId="24" fillId="24" borderId="0" xfId="0" applyNumberFormat="1" applyFont="1" applyFill="1" applyAlignment="1" applyProtection="1">
      <alignment vertical="center" wrapText="1"/>
    </xf>
    <xf numFmtId="0" fontId="25" fillId="29" borderId="0" xfId="0" applyNumberFormat="1" applyFont="1" applyFill="1" applyProtection="1"/>
    <xf numFmtId="4" fontId="1" fillId="34" borderId="10" xfId="0" applyNumberFormat="1" applyFont="1" applyFill="1" applyBorder="1" applyAlignment="1" applyProtection="1">
      <alignment vertical="center"/>
      <protection locked="0"/>
    </xf>
    <xf numFmtId="165" fontId="25" fillId="29" borderId="0" xfId="0" applyNumberFormat="1" applyFont="1" applyFill="1" applyProtection="1"/>
    <xf numFmtId="165" fontId="0" fillId="29" borderId="0" xfId="0" applyNumberFormat="1" applyFill="1" applyProtection="1"/>
    <xf numFmtId="166" fontId="24" fillId="34" borderId="10" xfId="0" applyNumberFormat="1" applyFont="1" applyFill="1" applyBorder="1" applyAlignment="1" applyProtection="1">
      <alignment horizontal="center" vertical="center"/>
      <protection locked="0"/>
    </xf>
    <xf numFmtId="165" fontId="49" fillId="29" borderId="0" xfId="0" applyNumberFormat="1" applyFont="1" applyFill="1" applyProtection="1"/>
    <xf numFmtId="0" fontId="32" fillId="29" borderId="0" xfId="0" applyFont="1" applyFill="1" applyAlignment="1">
      <alignment horizontal="center" vertical="top" wrapText="1"/>
    </xf>
    <xf numFmtId="0" fontId="50" fillId="29" borderId="0" xfId="0" applyFont="1" applyFill="1" applyAlignment="1">
      <alignment vertical="top"/>
    </xf>
    <xf numFmtId="0" fontId="24" fillId="24" borderId="0" xfId="0" applyFont="1" applyFill="1" applyAlignment="1" applyProtection="1">
      <alignment horizontal="center" wrapText="1"/>
    </xf>
    <xf numFmtId="0" fontId="51" fillId="29" borderId="0" xfId="0" applyFont="1" applyFill="1" applyAlignment="1">
      <alignment vertical="top"/>
    </xf>
    <xf numFmtId="0" fontId="3" fillId="29" borderId="0" xfId="0" applyFont="1" applyFill="1" applyAlignment="1">
      <alignment vertical="top"/>
    </xf>
    <xf numFmtId="0" fontId="52" fillId="29" borderId="10" xfId="0" applyFont="1" applyFill="1" applyBorder="1" applyAlignment="1">
      <alignment horizontal="justify" vertical="top" wrapText="1"/>
    </xf>
    <xf numFmtId="0" fontId="0" fillId="29" borderId="13" xfId="0" applyFill="1" applyBorder="1" applyAlignment="1">
      <alignment horizontal="center" vertical="center"/>
    </xf>
    <xf numFmtId="0" fontId="0" fillId="29" borderId="14" xfId="0" applyFill="1" applyBorder="1" applyAlignment="1">
      <alignment horizontal="center" vertical="center"/>
    </xf>
    <xf numFmtId="9" fontId="0" fillId="29" borderId="15" xfId="0" applyNumberFormat="1" applyFill="1" applyBorder="1" applyAlignment="1">
      <alignment horizontal="center" vertical="center"/>
    </xf>
    <xf numFmtId="0" fontId="0" fillId="29" borderId="16" xfId="0" applyFill="1" applyBorder="1" applyAlignment="1">
      <alignment horizontal="center" vertical="center"/>
    </xf>
    <xf numFmtId="0" fontId="23" fillId="29" borderId="0" xfId="0" applyFont="1" applyFill="1" applyAlignment="1">
      <alignment horizontal="center" vertical="top" wrapText="1"/>
    </xf>
    <xf numFmtId="0" fontId="24" fillId="24" borderId="0" xfId="0" applyNumberFormat="1" applyFont="1" applyFill="1" applyAlignment="1" applyProtection="1">
      <alignment horizontal="right" vertical="center" wrapText="1"/>
    </xf>
    <xf numFmtId="0" fontId="24" fillId="24" borderId="17" xfId="0" applyNumberFormat="1" applyFont="1" applyFill="1" applyBorder="1" applyAlignment="1" applyProtection="1">
      <alignment horizontal="right" vertical="center" wrapText="1"/>
    </xf>
    <xf numFmtId="0" fontId="3" fillId="29" borderId="0" xfId="0" applyNumberFormat="1" applyFont="1" applyFill="1" applyAlignment="1" applyProtection="1">
      <alignment vertical="top" wrapText="1"/>
    </xf>
    <xf numFmtId="0" fontId="0" fillId="29" borderId="0" xfId="0" applyNumberFormat="1" applyFill="1" applyAlignment="1" applyProtection="1">
      <alignment vertical="top" wrapText="1"/>
    </xf>
    <xf numFmtId="0" fontId="0" fillId="29" borderId="0" xfId="0" applyNumberFormat="1" applyFill="1" applyAlignment="1" applyProtection="1"/>
    <xf numFmtId="0" fontId="45" fillId="35" borderId="18" xfId="0" applyFont="1" applyFill="1" applyBorder="1" applyAlignment="1" applyProtection="1">
      <alignment horizontal="center" vertical="center" wrapText="1"/>
    </xf>
    <xf numFmtId="0" fontId="45" fillId="35" borderId="19" xfId="0" applyFont="1" applyFill="1" applyBorder="1" applyAlignment="1" applyProtection="1">
      <alignment horizontal="center" vertical="center" wrapText="1"/>
    </xf>
    <xf numFmtId="0" fontId="45" fillId="35" borderId="20" xfId="0" applyFont="1" applyFill="1" applyBorder="1" applyAlignment="1" applyProtection="1">
      <alignment horizontal="center" vertical="center" wrapText="1"/>
    </xf>
    <xf numFmtId="0" fontId="3" fillId="24" borderId="21" xfId="0" applyFont="1" applyFill="1" applyBorder="1" applyAlignment="1" applyProtection="1">
      <alignment horizontal="center" vertical="top" wrapText="1"/>
    </xf>
    <xf numFmtId="0" fontId="23" fillId="24" borderId="0" xfId="0" applyFont="1" applyFill="1" applyAlignment="1" applyProtection="1">
      <alignment horizontal="center"/>
    </xf>
    <xf numFmtId="0" fontId="24" fillId="24" borderId="0" xfId="0" applyFont="1" applyFill="1" applyAlignment="1" applyProtection="1">
      <alignment horizontal="center" wrapText="1"/>
    </xf>
    <xf numFmtId="0" fontId="24" fillId="24" borderId="0" xfId="0" applyFont="1" applyFill="1" applyAlignment="1" applyProtection="1">
      <alignment horizontal="center"/>
    </xf>
    <xf numFmtId="3" fontId="3" fillId="34" borderId="22" xfId="0" applyNumberFormat="1" applyFont="1" applyFill="1" applyBorder="1" applyAlignment="1" applyProtection="1">
      <alignment horizontal="center" wrapText="1"/>
      <protection locked="0"/>
    </xf>
    <xf numFmtId="0" fontId="3" fillId="24" borderId="21" xfId="0" applyFont="1" applyFill="1" applyBorder="1" applyAlignment="1" applyProtection="1">
      <alignment horizontal="center" vertical="center" wrapText="1"/>
    </xf>
    <xf numFmtId="3" fontId="3" fillId="29" borderId="22" xfId="0" applyNumberFormat="1" applyFont="1" applyFill="1" applyBorder="1" applyAlignment="1" applyProtection="1">
      <alignment horizontal="center"/>
    </xf>
    <xf numFmtId="0" fontId="0" fillId="29" borderId="22" xfId="0" applyFill="1" applyBorder="1" applyAlignment="1">
      <alignment vertical="top" wrapText="1"/>
    </xf>
    <xf numFmtId="0" fontId="2" fillId="29" borderId="0" xfId="0" applyFont="1" applyFill="1"/>
    <xf numFmtId="0" fontId="25" fillId="24" borderId="18" xfId="0" applyNumberFormat="1" applyFont="1" applyFill="1" applyBorder="1" applyAlignment="1" applyProtection="1">
      <protection locked="0"/>
    </xf>
    <xf numFmtId="0" fontId="25" fillId="24" borderId="19" xfId="0" applyNumberFormat="1" applyFont="1" applyFill="1" applyBorder="1" applyAlignment="1" applyProtection="1">
      <protection locked="0"/>
    </xf>
    <xf numFmtId="0" fontId="25" fillId="24" borderId="20" xfId="0" applyNumberFormat="1" applyFont="1" applyFill="1" applyBorder="1" applyAlignment="1" applyProtection="1">
      <protection locked="0"/>
    </xf>
  </cellXfs>
  <cellStyles count="47">
    <cellStyle name="20 % - zvýraznenie1" xfId="1" builtinId="30" customBuiltin="1"/>
    <cellStyle name="20 % - zvýraznenie2" xfId="2" builtinId="34" customBuiltin="1"/>
    <cellStyle name="20 % - zvýraznenie3" xfId="3" builtinId="38" customBuiltin="1"/>
    <cellStyle name="20 % - zvýraznenie4" xfId="4" builtinId="42" customBuiltin="1"/>
    <cellStyle name="20 % - zvýraznenie5" xfId="5" builtinId="46" customBuiltin="1"/>
    <cellStyle name="20 % - zvýraznenie6" xfId="6" builtinId="50" customBuiltin="1"/>
    <cellStyle name="40 % - zvýraznenie1" xfId="7" builtinId="31" customBuiltin="1"/>
    <cellStyle name="40 % - zvýraznenie2" xfId="8" builtinId="35" customBuiltin="1"/>
    <cellStyle name="40 % - zvýraznenie3" xfId="9" builtinId="39" customBuiltin="1"/>
    <cellStyle name="40 % - zvýraznenie4" xfId="10" builtinId="43" customBuiltin="1"/>
    <cellStyle name="40 % - zvýraznenie5" xfId="11" builtinId="47" customBuiltin="1"/>
    <cellStyle name="40 % - zvýraznenie6" xfId="12" builtinId="51" customBuiltin="1"/>
    <cellStyle name="60 % - zvýraznenie1" xfId="13" builtinId="32" customBuiltin="1"/>
    <cellStyle name="60 % - zvýraznenie2" xfId="14" builtinId="36" customBuiltin="1"/>
    <cellStyle name="60 % - zvýraznenie3" xfId="15" builtinId="40" customBuiltin="1"/>
    <cellStyle name="60 % - zvýraznenie4" xfId="16" builtinId="44" customBuiltin="1"/>
    <cellStyle name="60 % - zvýraznenie5" xfId="17" builtinId="48" customBuiltin="1"/>
    <cellStyle name="60 % - zvýraznenie6" xfId="18" builtinId="52" customBuiltin="1"/>
    <cellStyle name="Dobrá" xfId="19" builtinId="26" customBuiltin="1"/>
    <cellStyle name="Kontrolná bunka" xfId="20" builtinId="23" customBuiltin="1"/>
    <cellStyle name="Nadpis 1" xfId="21" builtinId="16" customBuiltin="1"/>
    <cellStyle name="Nadpis 2" xfId="22" builtinId="17" customBuiltin="1"/>
    <cellStyle name="Nadpis 3" xfId="23" builtinId="18" customBuiltin="1"/>
    <cellStyle name="Nadpis 4" xfId="24" builtinId="19" customBuiltin="1"/>
    <cellStyle name="Neutrálna" xfId="25" builtinId="28" customBuiltin="1"/>
    <cellStyle name="Normálna 2" xfId="26"/>
    <cellStyle name="Normálna 3" xfId="27"/>
    <cellStyle name="Normálna 4" xfId="28"/>
    <cellStyle name="normálne" xfId="0" builtinId="0"/>
    <cellStyle name="normálne 2" xfId="29"/>
    <cellStyle name="normálne 2 2" xfId="30"/>
    <cellStyle name="Poznámka" xfId="31" builtinId="10" customBuiltin="1"/>
    <cellStyle name="Prepojená bunka" xfId="32" builtinId="24" customBuiltin="1"/>
    <cellStyle name="Spolu" xfId="33" builtinId="25" customBuiltin="1"/>
    <cellStyle name="Text upozornenia" xfId="34" builtinId="11" customBuiltin="1"/>
    <cellStyle name="Titul" xfId="35" builtinId="15" customBuiltin="1"/>
    <cellStyle name="Vstup" xfId="36" builtinId="20" customBuiltin="1"/>
    <cellStyle name="Výpočet" xfId="37" builtinId="22" customBuiltin="1"/>
    <cellStyle name="Výstup" xfId="38" builtinId="21" customBuiltin="1"/>
    <cellStyle name="Vysvetľujúci text" xfId="39" builtinId="53" customBuiltin="1"/>
    <cellStyle name="Zlá" xfId="40" builtinId="27" customBuiltin="1"/>
    <cellStyle name="Zvýraznenie1" xfId="41" builtinId="29" customBuiltin="1"/>
    <cellStyle name="Zvýraznenie2" xfId="42" builtinId="33" customBuiltin="1"/>
    <cellStyle name="Zvýraznenie3" xfId="43" builtinId="37" customBuiltin="1"/>
    <cellStyle name="Zvýraznenie4" xfId="44" builtinId="41" customBuiltin="1"/>
    <cellStyle name="Zvýraznenie5" xfId="45" builtinId="45" customBuiltin="1"/>
    <cellStyle name="Zvýraznenie6" xfId="46" builtinId="49" customBuiltin="1"/>
  </cellStyles>
  <dxfs count="2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theme="0" tint="-0.14996795556505021"/>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133"/>
  <sheetViews>
    <sheetView workbookViewId="0"/>
  </sheetViews>
  <sheetFormatPr defaultRowHeight="12.75"/>
  <cols>
    <col min="1" max="1" width="99" style="60" customWidth="1"/>
    <col min="2" max="2" width="2.7109375" style="59" customWidth="1"/>
    <col min="3" max="3" width="26.85546875" style="59" customWidth="1"/>
    <col min="4" max="4" width="15.85546875" style="59" bestFit="1" customWidth="1"/>
    <col min="5" max="16384" width="9.140625" style="59"/>
  </cols>
  <sheetData>
    <row r="1" spans="1:4" s="92" customFormat="1" ht="39.75" customHeight="1">
      <c r="A1" s="144" t="s">
        <v>2593</v>
      </c>
      <c r="C1" s="154" t="s">
        <v>664</v>
      </c>
      <c r="D1" s="154"/>
    </row>
    <row r="2" spans="1:4" ht="13.5" thickBot="1">
      <c r="C2" s="66"/>
    </row>
    <row r="3" spans="1:4" ht="25.5">
      <c r="A3" s="60" t="s">
        <v>2594</v>
      </c>
      <c r="C3" s="150" t="s">
        <v>663</v>
      </c>
      <c r="D3" s="151"/>
    </row>
    <row r="4" spans="1:4">
      <c r="C4" s="67" t="s">
        <v>421</v>
      </c>
      <c r="D4" s="69" t="s">
        <v>492</v>
      </c>
    </row>
    <row r="5" spans="1:4" ht="76.5">
      <c r="A5" s="60" t="s">
        <v>2680</v>
      </c>
      <c r="C5" s="68">
        <v>0.65</v>
      </c>
      <c r="D5" s="70">
        <v>0.35</v>
      </c>
    </row>
    <row r="6" spans="1:4" ht="13.5" thickBot="1">
      <c r="A6" s="61"/>
      <c r="C6" s="152">
        <v>1</v>
      </c>
      <c r="D6" s="153"/>
    </row>
    <row r="7" spans="1:4" ht="38.25">
      <c r="A7" s="60" t="s">
        <v>2681</v>
      </c>
    </row>
    <row r="9" spans="1:4" ht="267.75">
      <c r="A9" s="149" t="s">
        <v>2712</v>
      </c>
      <c r="C9" s="145"/>
    </row>
    <row r="11" spans="1:4">
      <c r="A11" s="58" t="s">
        <v>670</v>
      </c>
    </row>
    <row r="13" spans="1:4" ht="38.25">
      <c r="A13" s="60" t="s">
        <v>2686</v>
      </c>
    </row>
    <row r="15" spans="1:4">
      <c r="A15" s="60" t="s">
        <v>2682</v>
      </c>
    </row>
    <row r="17" spans="1:3">
      <c r="A17" s="60" t="s">
        <v>672</v>
      </c>
    </row>
    <row r="19" spans="1:3" ht="51">
      <c r="A19" s="60" t="s">
        <v>2687</v>
      </c>
    </row>
    <row r="21" spans="1:3" ht="63.75">
      <c r="A21" s="60" t="s">
        <v>2690</v>
      </c>
    </row>
    <row r="23" spans="1:3" ht="25.5">
      <c r="A23" s="60" t="s">
        <v>673</v>
      </c>
    </row>
    <row r="25" spans="1:3" ht="76.5">
      <c r="A25" s="89" t="s">
        <v>2688</v>
      </c>
    </row>
    <row r="27" spans="1:3" ht="25.5">
      <c r="A27" s="60" t="s">
        <v>2689</v>
      </c>
    </row>
    <row r="29" spans="1:3" ht="55.5" customHeight="1">
      <c r="A29" s="60" t="s">
        <v>2698</v>
      </c>
    </row>
    <row r="31" spans="1:3">
      <c r="A31" s="60" t="s">
        <v>2595</v>
      </c>
      <c r="C31" s="145"/>
    </row>
    <row r="33" spans="1:3" ht="54" customHeight="1">
      <c r="A33" s="60" t="s">
        <v>2691</v>
      </c>
    </row>
    <row r="35" spans="1:3" ht="38.25">
      <c r="A35" s="60" t="s">
        <v>2692</v>
      </c>
    </row>
    <row r="36" spans="1:3">
      <c r="A36" s="61"/>
    </row>
    <row r="37" spans="1:3" ht="52.5" customHeight="1">
      <c r="A37" s="60" t="s">
        <v>2693</v>
      </c>
    </row>
    <row r="38" spans="1:3" ht="12" customHeight="1">
      <c r="A38" s="61"/>
    </row>
    <row r="39" spans="1:3" ht="60" customHeight="1">
      <c r="A39" s="60" t="s">
        <v>2705</v>
      </c>
      <c r="C39" s="145"/>
    </row>
    <row r="40" spans="1:3" ht="38.25">
      <c r="A40" s="60" t="s">
        <v>2706</v>
      </c>
    </row>
    <row r="42" spans="1:3">
      <c r="A42" s="60" t="s">
        <v>2707</v>
      </c>
    </row>
    <row r="44" spans="1:3">
      <c r="A44" s="60" t="s">
        <v>2708</v>
      </c>
    </row>
    <row r="46" spans="1:3" ht="51">
      <c r="A46" s="60" t="s">
        <v>2709</v>
      </c>
    </row>
    <row r="47" spans="1:3" ht="18.75" customHeight="1"/>
    <row r="48" spans="1:3">
      <c r="A48" s="60" t="s">
        <v>2710</v>
      </c>
    </row>
    <row r="49" spans="1:1" ht="38.25">
      <c r="A49" s="60" t="s">
        <v>674</v>
      </c>
    </row>
    <row r="50" spans="1:1" ht="25.5">
      <c r="A50" s="60" t="s">
        <v>483</v>
      </c>
    </row>
    <row r="52" spans="1:1" ht="89.25">
      <c r="A52" s="89" t="s">
        <v>2713</v>
      </c>
    </row>
    <row r="54" spans="1:1">
      <c r="A54" s="58" t="s">
        <v>662</v>
      </c>
    </row>
    <row r="56" spans="1:1" ht="38.25">
      <c r="A56" s="89" t="s">
        <v>660</v>
      </c>
    </row>
    <row r="58" spans="1:1" ht="76.5">
      <c r="A58" s="89" t="s">
        <v>661</v>
      </c>
    </row>
    <row r="60" spans="1:1" ht="76.5">
      <c r="A60" s="89" t="s">
        <v>2694</v>
      </c>
    </row>
    <row r="61" spans="1:1">
      <c r="A61" s="89"/>
    </row>
    <row r="62" spans="1:1" ht="25.5">
      <c r="A62" s="89" t="s">
        <v>665</v>
      </c>
    </row>
    <row r="64" spans="1:1" ht="25.5">
      <c r="A64" s="89" t="s">
        <v>1166</v>
      </c>
    </row>
    <row r="66" spans="1:1" ht="30" customHeight="1">
      <c r="A66" s="89" t="s">
        <v>2695</v>
      </c>
    </row>
    <row r="67" spans="1:1">
      <c r="A67" s="90"/>
    </row>
    <row r="68" spans="1:1" ht="25.5">
      <c r="A68" s="90" t="s">
        <v>2596</v>
      </c>
    </row>
    <row r="69" spans="1:1">
      <c r="A69" s="90"/>
    </row>
    <row r="70" spans="1:1">
      <c r="A70" s="90" t="s">
        <v>2696</v>
      </c>
    </row>
    <row r="71" spans="1:1" ht="17.25" customHeight="1">
      <c r="A71" s="90"/>
    </row>
    <row r="72" spans="1:1">
      <c r="A72" s="58" t="s">
        <v>655</v>
      </c>
    </row>
    <row r="74" spans="1:1">
      <c r="A74" s="91" t="s">
        <v>656</v>
      </c>
    </row>
    <row r="75" spans="1:1">
      <c r="A75" s="89" t="s">
        <v>495</v>
      </c>
    </row>
    <row r="76" spans="1:1">
      <c r="A76" s="91" t="s">
        <v>493</v>
      </c>
    </row>
    <row r="77" spans="1:1">
      <c r="A77" s="89" t="s">
        <v>2697</v>
      </c>
    </row>
    <row r="78" spans="1:1">
      <c r="A78" s="89"/>
    </row>
    <row r="79" spans="1:1">
      <c r="A79" s="91" t="s">
        <v>657</v>
      </c>
    </row>
    <row r="80" spans="1:1" ht="38.25">
      <c r="A80" s="89" t="s">
        <v>506</v>
      </c>
    </row>
    <row r="81" spans="1:3">
      <c r="A81" s="91" t="s">
        <v>493</v>
      </c>
    </row>
    <row r="82" spans="1:3">
      <c r="A82" s="89" t="s">
        <v>494</v>
      </c>
    </row>
    <row r="83" spans="1:3">
      <c r="A83" s="89"/>
    </row>
    <row r="84" spans="1:3">
      <c r="A84" s="91" t="s">
        <v>675</v>
      </c>
    </row>
    <row r="85" spans="1:3" ht="38.25">
      <c r="A85" s="89" t="s">
        <v>505</v>
      </c>
    </row>
    <row r="86" spans="1:3">
      <c r="A86" s="91" t="s">
        <v>493</v>
      </c>
    </row>
    <row r="87" spans="1:3" ht="38.25">
      <c r="A87" s="89" t="s">
        <v>671</v>
      </c>
    </row>
    <row r="88" spans="1:3">
      <c r="A88" s="91" t="s">
        <v>658</v>
      </c>
    </row>
    <row r="89" spans="1:3" ht="25.5">
      <c r="A89" s="89" t="s">
        <v>2683</v>
      </c>
    </row>
    <row r="90" spans="1:3">
      <c r="A90" s="89" t="s">
        <v>2699</v>
      </c>
      <c r="C90" s="147"/>
    </row>
    <row r="91" spans="1:3" ht="36" customHeight="1">
      <c r="A91" s="89" t="s">
        <v>2700</v>
      </c>
    </row>
    <row r="92" spans="1:3">
      <c r="A92" s="91" t="s">
        <v>493</v>
      </c>
    </row>
    <row r="93" spans="1:3">
      <c r="A93" s="89" t="s">
        <v>498</v>
      </c>
    </row>
    <row r="94" spans="1:3">
      <c r="A94" s="89" t="s">
        <v>497</v>
      </c>
    </row>
    <row r="95" spans="1:3">
      <c r="A95" s="89" t="s">
        <v>496</v>
      </c>
    </row>
    <row r="96" spans="1:3">
      <c r="A96" s="89"/>
    </row>
    <row r="97" spans="1:4">
      <c r="A97" s="91" t="s">
        <v>680</v>
      </c>
    </row>
    <row r="98" spans="1:4">
      <c r="A98" s="89" t="s">
        <v>681</v>
      </c>
    </row>
    <row r="99" spans="1:4">
      <c r="A99" s="89" t="s">
        <v>499</v>
      </c>
    </row>
    <row r="100" spans="1:4" ht="25.5">
      <c r="A100" s="89" t="s">
        <v>1167</v>
      </c>
    </row>
    <row r="101" spans="1:4" ht="51">
      <c r="A101" s="89" t="s">
        <v>677</v>
      </c>
    </row>
    <row r="102" spans="1:4" ht="25.5">
      <c r="A102" s="89" t="s">
        <v>1168</v>
      </c>
    </row>
    <row r="103" spans="1:4" ht="25.5">
      <c r="A103" s="89" t="s">
        <v>500</v>
      </c>
    </row>
    <row r="104" spans="1:4" ht="25.5">
      <c r="A104" s="89" t="s">
        <v>682</v>
      </c>
    </row>
    <row r="105" spans="1:4" ht="76.5">
      <c r="A105" s="89" t="s">
        <v>2701</v>
      </c>
      <c r="C105" s="145"/>
    </row>
    <row r="106" spans="1:4" ht="25.5">
      <c r="A106" s="89" t="s">
        <v>1161</v>
      </c>
    </row>
    <row r="107" spans="1:4">
      <c r="A107" s="91" t="s">
        <v>493</v>
      </c>
    </row>
    <row r="108" spans="1:4" ht="12" customHeight="1">
      <c r="A108" s="89" t="s">
        <v>501</v>
      </c>
    </row>
    <row r="109" spans="1:4" ht="12" customHeight="1">
      <c r="A109" s="89"/>
      <c r="D109" s="148" t="s">
        <v>806</v>
      </c>
    </row>
    <row r="110" spans="1:4" ht="25.5">
      <c r="A110" s="91" t="s">
        <v>2684</v>
      </c>
    </row>
    <row r="111" spans="1:4">
      <c r="A111" s="89"/>
    </row>
    <row r="112" spans="1:4" ht="99" customHeight="1">
      <c r="A112" s="89" t="s">
        <v>2702</v>
      </c>
    </row>
    <row r="113" spans="1:1" ht="45.75" customHeight="1">
      <c r="A113" s="89" t="s">
        <v>2703</v>
      </c>
    </row>
    <row r="114" spans="1:1" ht="57" customHeight="1">
      <c r="A114" s="89" t="s">
        <v>2597</v>
      </c>
    </row>
    <row r="115" spans="1:1" ht="153">
      <c r="A115" s="89" t="s">
        <v>2704</v>
      </c>
    </row>
    <row r="117" spans="1:1">
      <c r="A117" s="91" t="s">
        <v>659</v>
      </c>
    </row>
    <row r="118" spans="1:1">
      <c r="A118" s="89" t="s">
        <v>502</v>
      </c>
    </row>
    <row r="119" spans="1:1" ht="25.5">
      <c r="A119" s="89" t="s">
        <v>668</v>
      </c>
    </row>
    <row r="120" spans="1:1" ht="25.5">
      <c r="A120" s="89" t="s">
        <v>667</v>
      </c>
    </row>
    <row r="121" spans="1:1">
      <c r="A121" s="89" t="s">
        <v>666</v>
      </c>
    </row>
    <row r="122" spans="1:1" ht="25.5">
      <c r="A122" s="89" t="s">
        <v>503</v>
      </c>
    </row>
    <row r="123" spans="1:1" ht="25.5">
      <c r="A123" s="89" t="s">
        <v>669</v>
      </c>
    </row>
    <row r="124" spans="1:1" ht="38.25">
      <c r="A124" s="89" t="s">
        <v>678</v>
      </c>
    </row>
    <row r="125" spans="1:1">
      <c r="A125" s="91" t="s">
        <v>493</v>
      </c>
    </row>
    <row r="126" spans="1:1" ht="38.25">
      <c r="A126" s="89" t="s">
        <v>504</v>
      </c>
    </row>
    <row r="127" spans="1:1">
      <c r="A127" s="89"/>
    </row>
    <row r="128" spans="1:1">
      <c r="A128" s="91" t="s">
        <v>1169</v>
      </c>
    </row>
    <row r="129" spans="1:1" ht="63.75">
      <c r="A129" s="89" t="s">
        <v>2711</v>
      </c>
    </row>
    <row r="131" spans="1:1">
      <c r="A131" s="60" t="s">
        <v>484</v>
      </c>
    </row>
    <row r="132" spans="1:1">
      <c r="A132" s="60" t="s">
        <v>485</v>
      </c>
    </row>
    <row r="133" spans="1:1">
      <c r="A133" s="60" t="s">
        <v>486</v>
      </c>
    </row>
  </sheetData>
  <sheetProtection sheet="1" objects="1" scenarios="1" selectLockedCells="1" selectUnlockedCells="1"/>
  <mergeCells count="3">
    <mergeCell ref="C3:D3"/>
    <mergeCell ref="C6:D6"/>
    <mergeCell ref="C1:D1"/>
  </mergeCells>
  <printOptions horizontalCentered="1"/>
  <pageMargins left="0.70866141732283472" right="0.70866141732283472" top="0.74803149606299213" bottom="0.74803149606299213" header="0.31496062992125984" footer="0.31496062992125984"/>
  <pageSetup paperSize="9" orientation="portrait" r:id="rId1"/>
  <headerFooter>
    <oddFooter>&amp;C&amp;9strana &amp;P/&amp;N</oddFooter>
  </headerFooter>
</worksheet>
</file>

<file path=xl/worksheets/sheet2.xml><?xml version="1.0" encoding="utf-8"?>
<worksheet xmlns="http://schemas.openxmlformats.org/spreadsheetml/2006/main" xmlns:r="http://schemas.openxmlformats.org/officeDocument/2006/relationships">
  <dimension ref="A1:K17"/>
  <sheetViews>
    <sheetView tabSelected="1" workbookViewId="0">
      <selection activeCell="D1" sqref="D1"/>
    </sheetView>
  </sheetViews>
  <sheetFormatPr defaultRowHeight="12.75"/>
  <cols>
    <col min="1" max="1" width="14.42578125" style="129" customWidth="1"/>
    <col min="2" max="2" width="43.5703125" style="129" customWidth="1"/>
    <col min="3" max="3" width="17.140625" style="129" customWidth="1"/>
    <col min="4" max="4" width="11.28515625" style="129" bestFit="1" customWidth="1"/>
    <col min="5" max="5" width="16.140625" style="129" customWidth="1"/>
    <col min="6" max="10" width="9.140625" style="129"/>
    <col min="11" max="11" width="10.140625" style="141" bestFit="1" customWidth="1"/>
    <col min="12" max="16384" width="9.140625" style="129"/>
  </cols>
  <sheetData>
    <row r="1" spans="1:11" s="138" customFormat="1" ht="35.25" customHeight="1">
      <c r="A1" s="155" t="s">
        <v>2590</v>
      </c>
      <c r="B1" s="155"/>
      <c r="C1" s="156"/>
      <c r="D1" s="142">
        <v>42760</v>
      </c>
      <c r="E1" s="137" t="s">
        <v>2588</v>
      </c>
      <c r="K1" s="143">
        <v>42394</v>
      </c>
    </row>
    <row r="2" spans="1:11" ht="15">
      <c r="A2" s="130"/>
      <c r="B2" s="130"/>
      <c r="C2" s="130"/>
      <c r="K2" s="143">
        <v>42425</v>
      </c>
    </row>
    <row r="3" spans="1:11" ht="14.25">
      <c r="B3" s="131" t="s">
        <v>271</v>
      </c>
      <c r="C3" s="159" t="str">
        <f>INDEX(Adr!E:E,Doklady!B112+1)</f>
        <v>Slovenská skialpinistická asociácia</v>
      </c>
      <c r="D3" s="159"/>
      <c r="E3" s="159"/>
      <c r="K3" s="143">
        <v>42454</v>
      </c>
    </row>
    <row r="4" spans="1:11" ht="14.25">
      <c r="B4" s="131" t="s">
        <v>345</v>
      </c>
      <c r="C4" s="129" t="str">
        <f>RIGHT("0000"&amp;INDEX(Adr!A:A,Doklady!B112+1),8)</f>
        <v>37998919</v>
      </c>
      <c r="K4" s="143">
        <v>42485</v>
      </c>
    </row>
    <row r="5" spans="1:11" ht="14.25">
      <c r="B5" s="131" t="s">
        <v>344</v>
      </c>
      <c r="C5" s="129" t="str">
        <f>INDEX(Adr!F:F,Doklady!B112+1)</f>
        <v>občianske združenie</v>
      </c>
      <c r="K5" s="143">
        <v>42515</v>
      </c>
    </row>
    <row r="6" spans="1:11" ht="14.25">
      <c r="B6" s="131" t="s">
        <v>347</v>
      </c>
      <c r="C6" s="129" t="str">
        <f>INDEX(Adr!G:G,Doklady!B112+1)&amp;", "&amp;INDEX(Adr!H:H,Doklady!B112+1)&amp;", "&amp;INDEX(Adr!I:I,Doklady!B112+1)</f>
        <v>Bobrovec 550, Bobrovec, 032 21</v>
      </c>
      <c r="K6" s="143">
        <v>42546</v>
      </c>
    </row>
    <row r="7" spans="1:11" ht="14.25">
      <c r="B7" s="131" t="s">
        <v>510</v>
      </c>
      <c r="C7" s="129" t="str">
        <f>INDEX(Adr!J:J,Doklady!B112+1)</f>
        <v>SK6911000000002620098466</v>
      </c>
      <c r="K7" s="143">
        <v>42576</v>
      </c>
    </row>
    <row r="8" spans="1:11" ht="14.25">
      <c r="K8" s="143">
        <v>42607</v>
      </c>
    </row>
    <row r="9" spans="1:11" ht="45">
      <c r="A9" s="132" t="s">
        <v>410</v>
      </c>
      <c r="B9" s="132" t="s">
        <v>346</v>
      </c>
      <c r="C9" s="133" t="s">
        <v>2589</v>
      </c>
      <c r="D9" s="133" t="s">
        <v>2592</v>
      </c>
      <c r="E9" s="133" t="s">
        <v>1295</v>
      </c>
      <c r="K9" s="143">
        <v>42638</v>
      </c>
    </row>
    <row r="10" spans="1:11" ht="14.25">
      <c r="A10" s="132" t="s">
        <v>437</v>
      </c>
      <c r="B10" s="134" t="s">
        <v>348</v>
      </c>
      <c r="C10" s="139"/>
      <c r="D10" s="112">
        <f>Spolu!D10</f>
        <v>0</v>
      </c>
      <c r="E10" s="112">
        <f>C10-D10</f>
        <v>0</v>
      </c>
      <c r="K10" s="143">
        <v>42668</v>
      </c>
    </row>
    <row r="11" spans="1:11" ht="14.25">
      <c r="A11" s="132" t="s">
        <v>434</v>
      </c>
      <c r="B11" s="134" t="s">
        <v>349</v>
      </c>
      <c r="C11" s="139">
        <v>6100</v>
      </c>
      <c r="D11" s="112">
        <f>Spolu!D11</f>
        <v>6100</v>
      </c>
      <c r="E11" s="112">
        <f>C11-D11</f>
        <v>0</v>
      </c>
      <c r="K11" s="143">
        <v>42699</v>
      </c>
    </row>
    <row r="12" spans="1:11" ht="14.25">
      <c r="A12" s="132" t="s">
        <v>435</v>
      </c>
      <c r="B12" s="134" t="s">
        <v>350</v>
      </c>
      <c r="C12" s="139">
        <v>2500</v>
      </c>
      <c r="D12" s="112">
        <f>Spolu!D12</f>
        <v>2500</v>
      </c>
      <c r="E12" s="112">
        <f>C12-D12</f>
        <v>0</v>
      </c>
      <c r="K12" s="143">
        <v>42729</v>
      </c>
    </row>
    <row r="13" spans="1:11" ht="14.25">
      <c r="A13" s="132" t="s">
        <v>436</v>
      </c>
      <c r="B13" s="134" t="s">
        <v>351</v>
      </c>
      <c r="C13" s="139"/>
      <c r="D13" s="112">
        <f>Spolu!D13</f>
        <v>0</v>
      </c>
      <c r="E13" s="112">
        <f>C13-D13</f>
        <v>0</v>
      </c>
      <c r="K13" s="143">
        <v>42760</v>
      </c>
    </row>
    <row r="14" spans="1:11" ht="14.25">
      <c r="A14" s="132" t="s">
        <v>5</v>
      </c>
      <c r="B14" s="134" t="s">
        <v>1162</v>
      </c>
      <c r="C14" s="139"/>
      <c r="D14" s="112">
        <f>Spolu!D14</f>
        <v>0</v>
      </c>
      <c r="E14" s="112">
        <f>C14-D14</f>
        <v>0</v>
      </c>
      <c r="K14" s="140"/>
    </row>
    <row r="15" spans="1:11" ht="14.25">
      <c r="A15" s="135"/>
      <c r="B15" s="135" t="s">
        <v>269</v>
      </c>
      <c r="C15" s="118">
        <f>SUM(C10:C14)</f>
        <v>8600</v>
      </c>
      <c r="D15" s="118">
        <f>SUM(D10:D14)</f>
        <v>8600</v>
      </c>
      <c r="E15" s="118">
        <f>SUM(E10:E14)</f>
        <v>0</v>
      </c>
      <c r="K15" s="140"/>
    </row>
    <row r="16" spans="1:11" ht="14.25">
      <c r="K16" s="140"/>
    </row>
    <row r="17" spans="1:5" ht="69" customHeight="1">
      <c r="A17" s="157" t="s">
        <v>2591</v>
      </c>
      <c r="B17" s="158"/>
      <c r="C17" s="158"/>
      <c r="D17" s="158"/>
      <c r="E17" s="158"/>
    </row>
  </sheetData>
  <sheetProtection sheet="1" objects="1" scenarios="1" selectLockedCells="1"/>
  <mergeCells count="3">
    <mergeCell ref="A1:C1"/>
    <mergeCell ref="A17:E17"/>
    <mergeCell ref="C3:E3"/>
  </mergeCells>
  <dataValidations count="1">
    <dataValidation type="list" allowBlank="1" showInputMessage="1" showErrorMessage="1" sqref="D1">
      <formula1>$K$1:$K$13</formula1>
    </dataValidation>
  </dataValidations>
  <pageMargins left="0.19685039370078741" right="0.19685039370078741" top="0.3937007874015748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R3030"/>
  <sheetViews>
    <sheetView topLeftCell="A109" workbookViewId="0">
      <pane ySplit="18" topLeftCell="A157" activePane="bottomLeft" state="frozen"/>
      <selection activeCell="A109" sqref="A109"/>
      <selection pane="bottomLeft" activeCell="G158" sqref="G158"/>
    </sheetView>
  </sheetViews>
  <sheetFormatPr defaultRowHeight="11.25"/>
  <cols>
    <col min="1" max="1" width="32.7109375" style="13" customWidth="1"/>
    <col min="2" max="2" width="10.85546875" style="43" bestFit="1" customWidth="1"/>
    <col min="3" max="3" width="12" style="43" bestFit="1" customWidth="1"/>
    <col min="4" max="4" width="10.140625" style="13" bestFit="1" customWidth="1"/>
    <col min="5" max="5" width="31.5703125" style="13" customWidth="1"/>
    <col min="6" max="6" width="23.85546875" style="13" customWidth="1"/>
    <col min="7" max="8" width="11.7109375" style="14" customWidth="1"/>
    <col min="9" max="9" width="5.42578125" style="3" customWidth="1"/>
    <col min="10" max="10" width="5.28515625" style="3" bestFit="1" customWidth="1"/>
    <col min="11" max="11" width="5" style="2" bestFit="1" customWidth="1"/>
    <col min="12" max="12" width="9.140625" style="2"/>
    <col min="13" max="13" width="41.85546875" style="2" bestFit="1" customWidth="1"/>
    <col min="14" max="16384" width="9.140625" style="2"/>
  </cols>
  <sheetData>
    <row r="1" spans="1:11" s="13" customFormat="1" hidden="1">
      <c r="A1" s="12">
        <f>COUNTIF(B2:B101,B1)</f>
        <v>2</v>
      </c>
      <c r="B1" s="42" t="str">
        <f>INDEX(Adr!A:A,B112+1)</f>
        <v>37998919</v>
      </c>
      <c r="C1" s="42"/>
      <c r="D1" s="12">
        <f>MATCH(B1,Dots!A:A,0)</f>
        <v>218</v>
      </c>
      <c r="G1" s="14"/>
      <c r="H1" s="14"/>
      <c r="I1" s="15"/>
      <c r="J1" s="15"/>
    </row>
    <row r="2" spans="1:11" s="13" customFormat="1" hidden="1">
      <c r="A2" s="13" t="str">
        <f>IF(B2=B$1,"("&amp;I2&amp;")"&amp;" - "&amp;INDEX(Dots!D:D,D2),"")</f>
        <v>(01) - športová reprezentácia SR a rozvoj športových odvetví (SR a zahraničie, celý rok 2016)</v>
      </c>
      <c r="B2" s="43" t="str">
        <f>INDEX(Dots!A:A,D2)</f>
        <v>37998919</v>
      </c>
      <c r="C2" s="43"/>
      <c r="D2" s="13">
        <f>D1</f>
        <v>218</v>
      </c>
      <c r="F2" s="14">
        <f>IF(B2=B$1,INDEX(Dots!E:E,D2),"")</f>
        <v>6100</v>
      </c>
      <c r="G2" s="14">
        <f t="shared" ref="G2:G33" si="0">SUMIF(A$127:A$20012,A2,G$127:G$20012)</f>
        <v>6100</v>
      </c>
      <c r="H2" s="14">
        <f t="shared" ref="H2:H33" si="1">SUMIF(A$127:A$20012,A2,H$127:H$20012)</f>
        <v>384.5</v>
      </c>
      <c r="I2" s="15" t="str">
        <f>IF(B2=B$1,INDEX(Dots!G:G,D2),"")</f>
        <v>01</v>
      </c>
      <c r="J2" s="15" t="str">
        <f>IF(B2=B$1,INDEX(Dots!H:H,D2),"")</f>
        <v>026 02</v>
      </c>
      <c r="K2" s="15">
        <f>IF(B2=B$1,INDEX(Dots!F:F,D2),"")</f>
        <v>0.05</v>
      </c>
    </row>
    <row r="3" spans="1:11" s="13" customFormat="1" hidden="1">
      <c r="A3" s="13" t="str">
        <f>IF(B3=B$1,"("&amp;I3&amp;")"&amp;" - "&amp;INDEX(Dots!D:D,D3),"")</f>
        <v>(01) - výber a príprava športových talentov (SR a zahraničie, celý rok 2016)</v>
      </c>
      <c r="B3" s="43" t="str">
        <f>INDEX(Dots!A:A,D3)</f>
        <v>37998919</v>
      </c>
      <c r="C3" s="43"/>
      <c r="D3" s="13">
        <f t="shared" ref="D3:D16" si="2">D2+1</f>
        <v>219</v>
      </c>
      <c r="F3" s="14">
        <f>IF(B3=B$1,INDEX(Dots!E:E,D3),"")</f>
        <v>2500</v>
      </c>
      <c r="G3" s="14">
        <f t="shared" si="0"/>
        <v>2500</v>
      </c>
      <c r="H3" s="14">
        <f t="shared" si="1"/>
        <v>519</v>
      </c>
      <c r="I3" s="15" t="str">
        <f>IF(B3=B$1,INDEX(Dots!G:G,D3),"")</f>
        <v>01</v>
      </c>
      <c r="J3" s="15" t="str">
        <f>IF(B3=B$1,INDEX(Dots!H:H,D3),"")</f>
        <v>026 03</v>
      </c>
      <c r="K3" s="15">
        <f>IF(B3=B$1,INDEX(Dots!F:F,D3),"")</f>
        <v>0.05</v>
      </c>
    </row>
    <row r="4" spans="1:11" s="13" customFormat="1" hidden="1">
      <c r="A4" s="13" t="str">
        <f>IF(B4=B$1,"("&amp;I4&amp;")"&amp;" - "&amp;INDEX(Dots!D:D,D4),"")</f>
        <v/>
      </c>
      <c r="B4" s="43" t="str">
        <f>INDEX(Dots!A:A,D4)</f>
        <v>17316723</v>
      </c>
      <c r="C4" s="43"/>
      <c r="D4" s="13">
        <f t="shared" si="2"/>
        <v>220</v>
      </c>
      <c r="F4" s="14" t="str">
        <f>IF(B4=B$1,INDEX(Dots!E:E,D4),"")</f>
        <v/>
      </c>
      <c r="G4" s="14">
        <f t="shared" si="0"/>
        <v>0</v>
      </c>
      <c r="H4" s="14">
        <f t="shared" si="1"/>
        <v>0</v>
      </c>
      <c r="I4" s="15" t="str">
        <f>IF(B4=B$1,INDEX(Dots!G:G,D4),"")</f>
        <v/>
      </c>
      <c r="J4" s="15" t="str">
        <f>IF(B4=B$1,INDEX(Dots!H:H,D4),"")</f>
        <v/>
      </c>
      <c r="K4" s="15" t="str">
        <f>IF(B4=B$1,INDEX(Dots!F:F,D4),"")</f>
        <v/>
      </c>
    </row>
    <row r="5" spans="1:11" s="13" customFormat="1" hidden="1">
      <c r="A5" s="13" t="str">
        <f>IF(B5=B$1,"("&amp;I5&amp;")"&amp;" - "&amp;INDEX(Dots!D:D,D5),"")</f>
        <v/>
      </c>
      <c r="B5" s="43" t="str">
        <f>INDEX(Dots!A:A,D5)</f>
        <v>17316723</v>
      </c>
      <c r="C5" s="43"/>
      <c r="D5" s="13">
        <f t="shared" si="2"/>
        <v>221</v>
      </c>
      <c r="F5" s="14" t="str">
        <f>IF(B5=B$1,INDEX(Dots!E:E,D5),"")</f>
        <v/>
      </c>
      <c r="G5" s="14">
        <f t="shared" si="0"/>
        <v>0</v>
      </c>
      <c r="H5" s="14">
        <f t="shared" si="1"/>
        <v>0</v>
      </c>
      <c r="I5" s="15" t="str">
        <f>IF(B5=B$1,INDEX(Dots!G:G,D5),"")</f>
        <v/>
      </c>
      <c r="J5" s="15" t="str">
        <f>IF(B5=B$1,INDEX(Dots!H:H,D5),"")</f>
        <v/>
      </c>
      <c r="K5" s="15" t="str">
        <f>IF(B5=B$1,INDEX(Dots!F:F,D5),"")</f>
        <v/>
      </c>
    </row>
    <row r="6" spans="1:11" s="13" customFormat="1" hidden="1">
      <c r="A6" s="13" t="str">
        <f>IF(B6=B$1,"("&amp;I6&amp;")"&amp;" - "&amp;INDEX(Dots!D:D,D6),"")</f>
        <v/>
      </c>
      <c r="B6" s="43" t="str">
        <f>INDEX(Dots!A:A,D6)</f>
        <v>30807018</v>
      </c>
      <c r="C6" s="43"/>
      <c r="D6" s="13">
        <f t="shared" si="2"/>
        <v>222</v>
      </c>
      <c r="F6" s="14" t="str">
        <f>IF(B6=B$1,INDEX(Dots!E:E,D6),"")</f>
        <v/>
      </c>
      <c r="G6" s="14">
        <f t="shared" si="0"/>
        <v>0</v>
      </c>
      <c r="H6" s="14">
        <f t="shared" si="1"/>
        <v>0</v>
      </c>
      <c r="I6" s="15" t="str">
        <f>IF(B6=B$1,INDEX(Dots!G:G,D6),"")</f>
        <v/>
      </c>
      <c r="J6" s="15" t="str">
        <f>IF(B6=B$1,INDEX(Dots!H:H,D6),"")</f>
        <v/>
      </c>
      <c r="K6" s="15" t="str">
        <f>IF(B6=B$1,INDEX(Dots!F:F,D6),"")</f>
        <v/>
      </c>
    </row>
    <row r="7" spans="1:11" s="13" customFormat="1" hidden="1">
      <c r="A7" s="13" t="str">
        <f>IF(B7=B$1,"("&amp;I7&amp;")"&amp;" - "&amp;INDEX(Dots!D:D,D7),"")</f>
        <v/>
      </c>
      <c r="B7" s="43" t="str">
        <f>INDEX(Dots!A:A,D7)</f>
        <v>30807018</v>
      </c>
      <c r="C7" s="43"/>
      <c r="D7" s="13">
        <f t="shared" si="2"/>
        <v>223</v>
      </c>
      <c r="F7" s="14" t="str">
        <f>IF(B7=B$1,INDEX(Dots!E:E,D7),"")</f>
        <v/>
      </c>
      <c r="G7" s="14">
        <f t="shared" si="0"/>
        <v>0</v>
      </c>
      <c r="H7" s="14">
        <f t="shared" si="1"/>
        <v>0</v>
      </c>
      <c r="I7" s="15" t="str">
        <f>IF(B7=B$1,INDEX(Dots!G:G,D7),"")</f>
        <v/>
      </c>
      <c r="J7" s="15" t="str">
        <f>IF(B7=B$1,INDEX(Dots!H:H,D7),"")</f>
        <v/>
      </c>
      <c r="K7" s="15" t="str">
        <f>IF(B7=B$1,INDEX(Dots!F:F,D7),"")</f>
        <v/>
      </c>
    </row>
    <row r="8" spans="1:11" s="13" customFormat="1" hidden="1">
      <c r="A8" s="13" t="str">
        <f>IF(B8=B$1,"("&amp;I8&amp;")"&amp;" - "&amp;INDEX(Dots!D:D,D8),"")</f>
        <v/>
      </c>
      <c r="B8" s="43" t="str">
        <f>INDEX(Dots!A:A,D8)</f>
        <v>31745466</v>
      </c>
      <c r="C8" s="43"/>
      <c r="D8" s="13">
        <f t="shared" si="2"/>
        <v>224</v>
      </c>
      <c r="F8" s="14" t="str">
        <f>IF(B8=B$1,INDEX(Dots!E:E,D8),"")</f>
        <v/>
      </c>
      <c r="G8" s="14">
        <f t="shared" si="0"/>
        <v>0</v>
      </c>
      <c r="H8" s="14">
        <f t="shared" si="1"/>
        <v>0</v>
      </c>
      <c r="I8" s="15" t="str">
        <f>IF(B8=B$1,INDEX(Dots!G:G,D8),"")</f>
        <v/>
      </c>
      <c r="J8" s="15" t="str">
        <f>IF(B8=B$1,INDEX(Dots!H:H,D8),"")</f>
        <v/>
      </c>
      <c r="K8" s="15" t="str">
        <f>IF(B8=B$1,INDEX(Dots!F:F,D8),"")</f>
        <v/>
      </c>
    </row>
    <row r="9" spans="1:11" s="13" customFormat="1" hidden="1">
      <c r="A9" s="13" t="str">
        <f>IF(B9=B$1,"("&amp;I9&amp;")"&amp;" - "&amp;INDEX(Dots!D:D,D9),"")</f>
        <v/>
      </c>
      <c r="B9" s="43" t="str">
        <f>INDEX(Dots!A:A,D9)</f>
        <v>31745466</v>
      </c>
      <c r="C9" s="43"/>
      <c r="D9" s="13">
        <f t="shared" si="2"/>
        <v>225</v>
      </c>
      <c r="F9" s="14" t="str">
        <f>IF(B9=B$1,INDEX(Dots!E:E,D9),"")</f>
        <v/>
      </c>
      <c r="G9" s="14">
        <f t="shared" si="0"/>
        <v>0</v>
      </c>
      <c r="H9" s="14">
        <f t="shared" si="1"/>
        <v>0</v>
      </c>
      <c r="I9" s="15" t="str">
        <f>IF(B9=B$1,INDEX(Dots!G:G,D9),"")</f>
        <v/>
      </c>
      <c r="J9" s="15" t="str">
        <f>IF(B9=B$1,INDEX(Dots!H:H,D9),"")</f>
        <v/>
      </c>
      <c r="K9" s="15" t="str">
        <f>IF(B9=B$1,INDEX(Dots!F:F,D9),"")</f>
        <v/>
      </c>
    </row>
    <row r="10" spans="1:11" s="13" customFormat="1" hidden="1">
      <c r="A10" s="13" t="str">
        <f>IF(B10=B$1,"("&amp;I10&amp;")"&amp;" - "&amp;INDEX(Dots!D:D,D10),"")</f>
        <v/>
      </c>
      <c r="B10" s="43" t="str">
        <f>INDEX(Dots!A:A,D10)</f>
        <v>31745466</v>
      </c>
      <c r="C10" s="43"/>
      <c r="D10" s="13">
        <f t="shared" si="2"/>
        <v>226</v>
      </c>
      <c r="F10" s="14" t="str">
        <f>IF(B10=B$1,INDEX(Dots!E:E,D10),"")</f>
        <v/>
      </c>
      <c r="G10" s="14">
        <f t="shared" si="0"/>
        <v>0</v>
      </c>
      <c r="H10" s="14">
        <f t="shared" si="1"/>
        <v>0</v>
      </c>
      <c r="I10" s="15" t="str">
        <f>IF(B10=B$1,INDEX(Dots!G:G,D10),"")</f>
        <v/>
      </c>
      <c r="J10" s="15" t="str">
        <f>IF(B10=B$1,INDEX(Dots!H:H,D10),"")</f>
        <v/>
      </c>
      <c r="K10" s="15" t="str">
        <f>IF(B10=B$1,INDEX(Dots!F:F,D10),"")</f>
        <v/>
      </c>
    </row>
    <row r="11" spans="1:11" s="13" customFormat="1" hidden="1">
      <c r="A11" s="13" t="str">
        <f>IF(B11=B$1,"("&amp;I11&amp;")"&amp;" - "&amp;INDEX(Dots!D:D,D11),"")</f>
        <v/>
      </c>
      <c r="B11" s="43" t="str">
        <f>INDEX(Dots!A:A,D11)</f>
        <v>31745466</v>
      </c>
      <c r="C11" s="43"/>
      <c r="D11" s="13">
        <f t="shared" si="2"/>
        <v>227</v>
      </c>
      <c r="F11" s="14" t="str">
        <f>IF(B11=B$1,INDEX(Dots!E:E,D11),"")</f>
        <v/>
      </c>
      <c r="G11" s="14">
        <f t="shared" si="0"/>
        <v>0</v>
      </c>
      <c r="H11" s="14">
        <f t="shared" si="1"/>
        <v>0</v>
      </c>
      <c r="I11" s="15" t="str">
        <f>IF(B11=B$1,INDEX(Dots!G:G,D11),"")</f>
        <v/>
      </c>
      <c r="J11" s="15" t="str">
        <f>IF(B11=B$1,INDEX(Dots!H:H,D11),"")</f>
        <v/>
      </c>
      <c r="K11" s="15" t="str">
        <f>IF(B11=B$1,INDEX(Dots!F:F,D11),"")</f>
        <v/>
      </c>
    </row>
    <row r="12" spans="1:11" s="13" customFormat="1" hidden="1">
      <c r="A12" s="13" t="str">
        <f>IF(B12=B$1,"("&amp;I12&amp;")"&amp;" - "&amp;INDEX(Dots!D:D,D12),"")</f>
        <v/>
      </c>
      <c r="B12" s="43" t="str">
        <f>INDEX(Dots!A:A,D12)</f>
        <v>31745466</v>
      </c>
      <c r="C12" s="43"/>
      <c r="D12" s="13">
        <f t="shared" si="2"/>
        <v>228</v>
      </c>
      <c r="F12" s="14" t="str">
        <f>IF(B12=B$1,INDEX(Dots!E:E,D12),"")</f>
        <v/>
      </c>
      <c r="G12" s="14">
        <f t="shared" si="0"/>
        <v>0</v>
      </c>
      <c r="H12" s="14">
        <f t="shared" si="1"/>
        <v>0</v>
      </c>
      <c r="I12" s="15" t="str">
        <f>IF(B12=B$1,INDEX(Dots!G:G,D12),"")</f>
        <v/>
      </c>
      <c r="J12" s="15" t="str">
        <f>IF(B12=B$1,INDEX(Dots!H:H,D12),"")</f>
        <v/>
      </c>
      <c r="K12" s="15" t="str">
        <f>IF(B12=B$1,INDEX(Dots!F:F,D12),"")</f>
        <v/>
      </c>
    </row>
    <row r="13" spans="1:11" s="13" customFormat="1" hidden="1">
      <c r="A13" s="13" t="str">
        <f>IF(B13=B$1,"("&amp;I13&amp;")"&amp;" - "&amp;INDEX(Dots!D:D,D13),"")</f>
        <v/>
      </c>
      <c r="B13" s="43" t="str">
        <f>INDEX(Dots!A:A,D13)</f>
        <v>31745466</v>
      </c>
      <c r="C13" s="43"/>
      <c r="D13" s="13">
        <f t="shared" si="2"/>
        <v>229</v>
      </c>
      <c r="F13" s="14" t="str">
        <f>IF(B13=B$1,INDEX(Dots!E:E,D13),"")</f>
        <v/>
      </c>
      <c r="G13" s="14">
        <f t="shared" si="0"/>
        <v>0</v>
      </c>
      <c r="H13" s="14">
        <f t="shared" si="1"/>
        <v>0</v>
      </c>
      <c r="I13" s="15" t="str">
        <f>IF(B13=B$1,INDEX(Dots!G:G,D13),"")</f>
        <v/>
      </c>
      <c r="J13" s="15" t="str">
        <f>IF(B13=B$1,INDEX(Dots!H:H,D13),"")</f>
        <v/>
      </c>
      <c r="K13" s="15" t="str">
        <f>IF(B13=B$1,INDEX(Dots!F:F,D13),"")</f>
        <v/>
      </c>
    </row>
    <row r="14" spans="1:11" s="13" customFormat="1" hidden="1">
      <c r="A14" s="13" t="str">
        <f>IF(B14=B$1,"("&amp;I14&amp;")"&amp;" - "&amp;INDEX(Dots!D:D,D14),"")</f>
        <v/>
      </c>
      <c r="B14" s="43" t="str">
        <f>INDEX(Dots!A:A,D14)</f>
        <v>00688819</v>
      </c>
      <c r="C14" s="43"/>
      <c r="D14" s="13">
        <f t="shared" si="2"/>
        <v>230</v>
      </c>
      <c r="F14" s="14" t="str">
        <f>IF(B14=B$1,INDEX(Dots!E:E,D14),"")</f>
        <v/>
      </c>
      <c r="G14" s="14">
        <f t="shared" si="0"/>
        <v>0</v>
      </c>
      <c r="H14" s="14">
        <f t="shared" si="1"/>
        <v>0</v>
      </c>
      <c r="I14" s="15" t="str">
        <f>IF(B14=B$1,INDEX(Dots!G:G,D14),"")</f>
        <v/>
      </c>
      <c r="J14" s="15" t="str">
        <f>IF(B14=B$1,INDEX(Dots!H:H,D14),"")</f>
        <v/>
      </c>
      <c r="K14" s="15" t="str">
        <f>IF(B14=B$1,INDEX(Dots!F:F,D14),"")</f>
        <v/>
      </c>
    </row>
    <row r="15" spans="1:11" s="13" customFormat="1" hidden="1">
      <c r="A15" s="13" t="str">
        <f>IF(B15=B$1,"("&amp;I15&amp;")"&amp;" - "&amp;INDEX(Dots!D:D,D15),"")</f>
        <v/>
      </c>
      <c r="B15" s="43" t="str">
        <f>INDEX(Dots!A:A,D15)</f>
        <v>00688819</v>
      </c>
      <c r="C15" s="43"/>
      <c r="D15" s="13">
        <f t="shared" si="2"/>
        <v>231</v>
      </c>
      <c r="F15" s="14" t="str">
        <f>IF(B15=B$1,INDEX(Dots!E:E,D15),"")</f>
        <v/>
      </c>
      <c r="G15" s="14">
        <f t="shared" si="0"/>
        <v>0</v>
      </c>
      <c r="H15" s="14">
        <f t="shared" si="1"/>
        <v>0</v>
      </c>
      <c r="I15" s="15" t="str">
        <f>IF(B15=B$1,INDEX(Dots!G:G,D15),"")</f>
        <v/>
      </c>
      <c r="J15" s="15" t="str">
        <f>IF(B15=B$1,INDEX(Dots!H:H,D15),"")</f>
        <v/>
      </c>
      <c r="K15" s="15" t="str">
        <f>IF(B15=B$1,INDEX(Dots!F:F,D15),"")</f>
        <v/>
      </c>
    </row>
    <row r="16" spans="1:11" s="13" customFormat="1" hidden="1">
      <c r="A16" s="13" t="str">
        <f>IF(B16=B$1,"("&amp;I16&amp;")"&amp;" - "&amp;INDEX(Dots!D:D,D16),"")</f>
        <v/>
      </c>
      <c r="B16" s="43" t="str">
        <f>INDEX(Dots!A:A,D16)</f>
        <v>00688819</v>
      </c>
      <c r="C16" s="43"/>
      <c r="D16" s="13">
        <f t="shared" si="2"/>
        <v>232</v>
      </c>
      <c r="F16" s="14" t="str">
        <f>IF(B16=B$1,INDEX(Dots!E:E,D16),"")</f>
        <v/>
      </c>
      <c r="G16" s="14">
        <f t="shared" si="0"/>
        <v>0</v>
      </c>
      <c r="H16" s="14">
        <f t="shared" si="1"/>
        <v>0</v>
      </c>
      <c r="I16" s="15" t="str">
        <f>IF(B16=B$1,INDEX(Dots!G:G,D16),"")</f>
        <v/>
      </c>
      <c r="J16" s="15" t="str">
        <f>IF(B16=B$1,INDEX(Dots!H:H,D16),"")</f>
        <v/>
      </c>
      <c r="K16" s="15" t="str">
        <f>IF(B16=B$1,INDEX(Dots!F:F,D16),"")</f>
        <v/>
      </c>
    </row>
    <row r="17" spans="1:11" s="13" customFormat="1" hidden="1">
      <c r="A17" s="13" t="str">
        <f>IF(B17=B$1,"("&amp;I17&amp;")"&amp;" - "&amp;INDEX(Dots!D:D,D17),"")</f>
        <v/>
      </c>
      <c r="B17" s="43" t="str">
        <f>INDEX(Dots!A:A,D17)</f>
        <v>00688819</v>
      </c>
      <c r="C17" s="43"/>
      <c r="D17" s="13">
        <f t="shared" ref="D17:D80" si="3">D16+1</f>
        <v>233</v>
      </c>
      <c r="F17" s="14" t="str">
        <f>IF(B17=B$1,INDEX(Dots!E:E,D17),"")</f>
        <v/>
      </c>
      <c r="G17" s="14">
        <f t="shared" si="0"/>
        <v>0</v>
      </c>
      <c r="H17" s="14">
        <f t="shared" si="1"/>
        <v>0</v>
      </c>
      <c r="I17" s="15" t="str">
        <f>IF(B17=B$1,INDEX(Dots!G:G,D17),"")</f>
        <v/>
      </c>
      <c r="J17" s="15" t="str">
        <f>IF(B17=B$1,INDEX(Dots!H:H,D17),"")</f>
        <v/>
      </c>
      <c r="K17" s="15" t="str">
        <f>IF(B17=B$1,INDEX(Dots!F:F,D17),"")</f>
        <v/>
      </c>
    </row>
    <row r="18" spans="1:11" s="13" customFormat="1" hidden="1">
      <c r="A18" s="13" t="str">
        <f>IF(B18=B$1,"("&amp;I18&amp;")"&amp;" - "&amp;INDEX(Dots!D:D,D18),"")</f>
        <v/>
      </c>
      <c r="B18" s="43" t="str">
        <f>INDEX(Dots!A:A,D18)</f>
        <v>00688819</v>
      </c>
      <c r="C18" s="43"/>
      <c r="D18" s="13">
        <f t="shared" si="3"/>
        <v>234</v>
      </c>
      <c r="F18" s="14" t="str">
        <f>IF(B18=B$1,INDEX(Dots!E:E,D18),"")</f>
        <v/>
      </c>
      <c r="G18" s="14">
        <f t="shared" si="0"/>
        <v>0</v>
      </c>
      <c r="H18" s="14">
        <f t="shared" si="1"/>
        <v>0</v>
      </c>
      <c r="I18" s="15" t="str">
        <f>IF(B18=B$1,INDEX(Dots!G:G,D18),"")</f>
        <v/>
      </c>
      <c r="J18" s="15" t="str">
        <f>IF(B18=B$1,INDEX(Dots!H:H,D18),"")</f>
        <v/>
      </c>
      <c r="K18" s="15" t="str">
        <f>IF(B18=B$1,INDEX(Dots!F:F,D18),"")</f>
        <v/>
      </c>
    </row>
    <row r="19" spans="1:11" s="13" customFormat="1" hidden="1">
      <c r="A19" s="13" t="str">
        <f>IF(B19=B$1,"("&amp;I19&amp;")"&amp;" - "&amp;INDEX(Dots!D:D,D19),"")</f>
        <v/>
      </c>
      <c r="B19" s="43" t="str">
        <f>INDEX(Dots!A:A,D19)</f>
        <v>00688819</v>
      </c>
      <c r="C19" s="43"/>
      <c r="D19" s="13">
        <f t="shared" si="3"/>
        <v>235</v>
      </c>
      <c r="F19" s="14" t="str">
        <f>IF(B19=B$1,INDEX(Dots!E:E,D19),"")</f>
        <v/>
      </c>
      <c r="G19" s="14">
        <f t="shared" si="0"/>
        <v>0</v>
      </c>
      <c r="H19" s="14">
        <f t="shared" si="1"/>
        <v>0</v>
      </c>
      <c r="I19" s="15" t="str">
        <f>IF(B19=B$1,INDEX(Dots!G:G,D19),"")</f>
        <v/>
      </c>
      <c r="J19" s="15" t="str">
        <f>IF(B19=B$1,INDEX(Dots!H:H,D19),"")</f>
        <v/>
      </c>
      <c r="K19" s="15" t="str">
        <f>IF(B19=B$1,INDEX(Dots!F:F,D19),"")</f>
        <v/>
      </c>
    </row>
    <row r="20" spans="1:11" s="13" customFormat="1" hidden="1">
      <c r="A20" s="13" t="str">
        <f>IF(B20=B$1,"("&amp;I20&amp;")"&amp;" - "&amp;INDEX(Dots!D:D,D20),"")</f>
        <v/>
      </c>
      <c r="B20" s="43" t="str">
        <f>INDEX(Dots!A:A,D20)</f>
        <v>00688819</v>
      </c>
      <c r="C20" s="43"/>
      <c r="D20" s="13">
        <f t="shared" si="3"/>
        <v>236</v>
      </c>
      <c r="F20" s="14" t="str">
        <f>IF(B20=B$1,INDEX(Dots!E:E,D20),"")</f>
        <v/>
      </c>
      <c r="G20" s="14">
        <f t="shared" si="0"/>
        <v>0</v>
      </c>
      <c r="H20" s="14">
        <f t="shared" si="1"/>
        <v>0</v>
      </c>
      <c r="I20" s="15" t="str">
        <f>IF(B20=B$1,INDEX(Dots!G:G,D20),"")</f>
        <v/>
      </c>
      <c r="J20" s="15" t="str">
        <f>IF(B20=B$1,INDEX(Dots!H:H,D20),"")</f>
        <v/>
      </c>
      <c r="K20" s="15" t="str">
        <f>IF(B20=B$1,INDEX(Dots!F:F,D20),"")</f>
        <v/>
      </c>
    </row>
    <row r="21" spans="1:11" s="13" customFormat="1" hidden="1">
      <c r="A21" s="13" t="str">
        <f>IF(B21=B$1,"("&amp;I21&amp;")"&amp;" - "&amp;INDEX(Dots!D:D,D21),"")</f>
        <v/>
      </c>
      <c r="B21" s="43" t="str">
        <f>INDEX(Dots!A:A,D21)</f>
        <v>00688819</v>
      </c>
      <c r="C21" s="43"/>
      <c r="D21" s="13">
        <f t="shared" si="3"/>
        <v>237</v>
      </c>
      <c r="F21" s="14" t="str">
        <f>IF(B21=B$1,INDEX(Dots!E:E,D21),"")</f>
        <v/>
      </c>
      <c r="G21" s="14">
        <f t="shared" si="0"/>
        <v>0</v>
      </c>
      <c r="H21" s="14">
        <f t="shared" si="1"/>
        <v>0</v>
      </c>
      <c r="I21" s="15" t="str">
        <f>IF(B21=B$1,INDEX(Dots!G:G,D21),"")</f>
        <v/>
      </c>
      <c r="J21" s="15" t="str">
        <f>IF(B21=B$1,INDEX(Dots!H:H,D21),"")</f>
        <v/>
      </c>
      <c r="K21" s="15" t="str">
        <f>IF(B21=B$1,INDEX(Dots!F:F,D21),"")</f>
        <v/>
      </c>
    </row>
    <row r="22" spans="1:11" s="13" customFormat="1" hidden="1">
      <c r="A22" s="13" t="str">
        <f>IF(B22=B$1,"("&amp;I22&amp;")"&amp;" - "&amp;INDEX(Dots!D:D,D22),"")</f>
        <v/>
      </c>
      <c r="B22" s="43" t="str">
        <f>INDEX(Dots!A:A,D22)</f>
        <v>30811406</v>
      </c>
      <c r="C22" s="43"/>
      <c r="D22" s="13">
        <f t="shared" si="3"/>
        <v>238</v>
      </c>
      <c r="F22" s="14" t="str">
        <f>IF(B22=B$1,INDEX(Dots!E:E,D22),"")</f>
        <v/>
      </c>
      <c r="G22" s="14">
        <f t="shared" si="0"/>
        <v>0</v>
      </c>
      <c r="H22" s="14">
        <f t="shared" si="1"/>
        <v>0</v>
      </c>
      <c r="I22" s="15" t="str">
        <f>IF(B22=B$1,INDEX(Dots!G:G,D22),"")</f>
        <v/>
      </c>
      <c r="J22" s="15" t="str">
        <f>IF(B22=B$1,INDEX(Dots!H:H,D22),"")</f>
        <v/>
      </c>
      <c r="K22" s="15" t="str">
        <f>IF(B22=B$1,INDEX(Dots!F:F,D22),"")</f>
        <v/>
      </c>
    </row>
    <row r="23" spans="1:11" s="13" customFormat="1" hidden="1">
      <c r="A23" s="13" t="str">
        <f>IF(B23=B$1,"("&amp;I23&amp;")"&amp;" - "&amp;INDEX(Dots!D:D,D23),"")</f>
        <v/>
      </c>
      <c r="B23" s="43" t="str">
        <f>INDEX(Dots!A:A,D23)</f>
        <v>30811406</v>
      </c>
      <c r="C23" s="43"/>
      <c r="D23" s="13">
        <f t="shared" si="3"/>
        <v>239</v>
      </c>
      <c r="F23" s="14" t="str">
        <f>IF(B23=B$1,INDEX(Dots!E:E,D23),"")</f>
        <v/>
      </c>
      <c r="G23" s="14">
        <f t="shared" si="0"/>
        <v>0</v>
      </c>
      <c r="H23" s="14">
        <f t="shared" si="1"/>
        <v>0</v>
      </c>
      <c r="I23" s="15" t="str">
        <f>IF(B23=B$1,INDEX(Dots!G:G,D23),"")</f>
        <v/>
      </c>
      <c r="J23" s="15" t="str">
        <f>IF(B23=B$1,INDEX(Dots!H:H,D23),"")</f>
        <v/>
      </c>
      <c r="K23" s="15" t="str">
        <f>IF(B23=B$1,INDEX(Dots!F:F,D23),"")</f>
        <v/>
      </c>
    </row>
    <row r="24" spans="1:11" s="13" customFormat="1" hidden="1">
      <c r="A24" s="13" t="str">
        <f>IF(B24=B$1,"("&amp;I24&amp;")"&amp;" - "&amp;INDEX(Dots!D:D,D24),"")</f>
        <v/>
      </c>
      <c r="B24" s="43" t="str">
        <f>INDEX(Dots!A:A,D24)</f>
        <v>30811406</v>
      </c>
      <c r="C24" s="43"/>
      <c r="D24" s="13">
        <f t="shared" si="3"/>
        <v>240</v>
      </c>
      <c r="F24" s="14" t="str">
        <f>IF(B24=B$1,INDEX(Dots!E:E,D24),"")</f>
        <v/>
      </c>
      <c r="G24" s="14">
        <f t="shared" si="0"/>
        <v>0</v>
      </c>
      <c r="H24" s="14">
        <f t="shared" si="1"/>
        <v>0</v>
      </c>
      <c r="I24" s="15" t="str">
        <f>IF(B24=B$1,INDEX(Dots!G:G,D24),"")</f>
        <v/>
      </c>
      <c r="J24" s="15" t="str">
        <f>IF(B24=B$1,INDEX(Dots!H:H,D24),"")</f>
        <v/>
      </c>
      <c r="K24" s="15" t="str">
        <f>IF(B24=B$1,INDEX(Dots!F:F,D24),"")</f>
        <v/>
      </c>
    </row>
    <row r="25" spans="1:11" s="13" customFormat="1" hidden="1">
      <c r="A25" s="13" t="str">
        <f>IF(B25=B$1,"("&amp;I25&amp;")"&amp;" - "&amp;INDEX(Dots!D:D,D25),"")</f>
        <v/>
      </c>
      <c r="B25" s="43" t="str">
        <f>INDEX(Dots!A:A,D25)</f>
        <v>30811406</v>
      </c>
      <c r="C25" s="43"/>
      <c r="D25" s="13">
        <f t="shared" si="3"/>
        <v>241</v>
      </c>
      <c r="F25" s="14" t="str">
        <f>IF(B25=B$1,INDEX(Dots!E:E,D25),"")</f>
        <v/>
      </c>
      <c r="G25" s="14">
        <f t="shared" si="0"/>
        <v>0</v>
      </c>
      <c r="H25" s="14">
        <f t="shared" si="1"/>
        <v>0</v>
      </c>
      <c r="I25" s="15" t="str">
        <f>IF(B25=B$1,INDEX(Dots!G:G,D25),"")</f>
        <v/>
      </c>
      <c r="J25" s="15" t="str">
        <f>IF(B25=B$1,INDEX(Dots!H:H,D25),"")</f>
        <v/>
      </c>
      <c r="K25" s="15" t="str">
        <f>IF(B25=B$1,INDEX(Dots!F:F,D25),"")</f>
        <v/>
      </c>
    </row>
    <row r="26" spans="1:11" s="13" customFormat="1" hidden="1">
      <c r="A26" s="13" t="str">
        <f>IF(B26=B$1,"("&amp;I26&amp;")"&amp;" - "&amp;INDEX(Dots!D:D,D26),"")</f>
        <v/>
      </c>
      <c r="B26" s="43" t="str">
        <f>INDEX(Dots!A:A,D26)</f>
        <v>30811406</v>
      </c>
      <c r="C26" s="43"/>
      <c r="D26" s="13">
        <f t="shared" si="3"/>
        <v>242</v>
      </c>
      <c r="F26" s="14" t="str">
        <f>IF(B26=B$1,INDEX(Dots!E:E,D26),"")</f>
        <v/>
      </c>
      <c r="G26" s="14">
        <f t="shared" si="0"/>
        <v>0</v>
      </c>
      <c r="H26" s="14">
        <f t="shared" si="1"/>
        <v>0</v>
      </c>
      <c r="I26" s="15" t="str">
        <f>IF(B26=B$1,INDEX(Dots!G:G,D26),"")</f>
        <v/>
      </c>
      <c r="J26" s="15" t="str">
        <f>IF(B26=B$1,INDEX(Dots!H:H,D26),"")</f>
        <v/>
      </c>
      <c r="K26" s="15" t="str">
        <f>IF(B26=B$1,INDEX(Dots!F:F,D26),"")</f>
        <v/>
      </c>
    </row>
    <row r="27" spans="1:11" s="13" customFormat="1" hidden="1">
      <c r="A27" s="13" t="str">
        <f>IF(B27=B$1,"("&amp;I27&amp;")"&amp;" - "&amp;INDEX(Dots!D:D,D27),"")</f>
        <v/>
      </c>
      <c r="B27" s="43" t="str">
        <f>INDEX(Dots!A:A,D27)</f>
        <v>30811406</v>
      </c>
      <c r="C27" s="43"/>
      <c r="D27" s="13">
        <f t="shared" si="3"/>
        <v>243</v>
      </c>
      <c r="F27" s="14" t="str">
        <f>IF(B27=B$1,INDEX(Dots!E:E,D27),"")</f>
        <v/>
      </c>
      <c r="G27" s="14">
        <f t="shared" si="0"/>
        <v>0</v>
      </c>
      <c r="H27" s="14">
        <f t="shared" si="1"/>
        <v>0</v>
      </c>
      <c r="I27" s="15" t="str">
        <f>IF(B27=B$1,INDEX(Dots!G:G,D27),"")</f>
        <v/>
      </c>
      <c r="J27" s="15" t="str">
        <f>IF(B27=B$1,INDEX(Dots!H:H,D27),"")</f>
        <v/>
      </c>
      <c r="K27" s="15" t="str">
        <f>IF(B27=B$1,INDEX(Dots!F:F,D27),"")</f>
        <v/>
      </c>
    </row>
    <row r="28" spans="1:11" s="13" customFormat="1" hidden="1">
      <c r="A28" s="13" t="str">
        <f>IF(B28=B$1,"("&amp;I28&amp;")"&amp;" - "&amp;INDEX(Dots!D:D,D28),"")</f>
        <v/>
      </c>
      <c r="B28" s="43" t="str">
        <f>INDEX(Dots!A:A,D28)</f>
        <v>36063835</v>
      </c>
      <c r="C28" s="43"/>
      <c r="D28" s="13">
        <f t="shared" si="3"/>
        <v>244</v>
      </c>
      <c r="F28" s="14" t="str">
        <f>IF(B28=B$1,INDEX(Dots!E:E,D28),"")</f>
        <v/>
      </c>
      <c r="G28" s="14">
        <f t="shared" si="0"/>
        <v>0</v>
      </c>
      <c r="H28" s="14">
        <f t="shared" si="1"/>
        <v>0</v>
      </c>
      <c r="I28" s="15" t="str">
        <f>IF(B28=B$1,INDEX(Dots!G:G,D28),"")</f>
        <v/>
      </c>
      <c r="J28" s="15" t="str">
        <f>IF(B28=B$1,INDEX(Dots!H:H,D28),"")</f>
        <v/>
      </c>
      <c r="K28" s="15" t="str">
        <f>IF(B28=B$1,INDEX(Dots!F:F,D28),"")</f>
        <v/>
      </c>
    </row>
    <row r="29" spans="1:11" s="13" customFormat="1" hidden="1">
      <c r="A29" s="13" t="str">
        <f>IF(B29=B$1,"("&amp;I29&amp;")"&amp;" - "&amp;INDEX(Dots!D:D,D29),"")</f>
        <v/>
      </c>
      <c r="B29" s="43" t="str">
        <f>INDEX(Dots!A:A,D29)</f>
        <v>36063835</v>
      </c>
      <c r="C29" s="43"/>
      <c r="D29" s="13">
        <f t="shared" si="3"/>
        <v>245</v>
      </c>
      <c r="F29" s="14" t="str">
        <f>IF(B29=B$1,INDEX(Dots!E:E,D29),"")</f>
        <v/>
      </c>
      <c r="G29" s="14">
        <f t="shared" si="0"/>
        <v>0</v>
      </c>
      <c r="H29" s="14">
        <f t="shared" si="1"/>
        <v>0</v>
      </c>
      <c r="I29" s="15" t="str">
        <f>IF(B29=B$1,INDEX(Dots!G:G,D29),"")</f>
        <v/>
      </c>
      <c r="J29" s="15" t="str">
        <f>IF(B29=B$1,INDEX(Dots!H:H,D29),"")</f>
        <v/>
      </c>
      <c r="K29" s="15" t="str">
        <f>IF(B29=B$1,INDEX(Dots!F:F,D29),"")</f>
        <v/>
      </c>
    </row>
    <row r="30" spans="1:11" s="13" customFormat="1" hidden="1">
      <c r="A30" s="13" t="str">
        <f>IF(B30=B$1,"("&amp;I30&amp;")"&amp;" - "&amp;INDEX(Dots!D:D,D30),"")</f>
        <v/>
      </c>
      <c r="B30" s="43" t="str">
        <f>INDEX(Dots!A:A,D30)</f>
        <v>36063835</v>
      </c>
      <c r="C30" s="43"/>
      <c r="D30" s="13">
        <f t="shared" si="3"/>
        <v>246</v>
      </c>
      <c r="F30" s="14" t="str">
        <f>IF(B30=B$1,INDEX(Dots!E:E,D30),"")</f>
        <v/>
      </c>
      <c r="G30" s="14">
        <f t="shared" si="0"/>
        <v>0</v>
      </c>
      <c r="H30" s="14">
        <f t="shared" si="1"/>
        <v>0</v>
      </c>
      <c r="I30" s="15" t="str">
        <f>IF(B30=B$1,INDEX(Dots!G:G,D30),"")</f>
        <v/>
      </c>
      <c r="J30" s="15" t="str">
        <f>IF(B30=B$1,INDEX(Dots!H:H,D30),"")</f>
        <v/>
      </c>
      <c r="K30" s="15" t="str">
        <f>IF(B30=B$1,INDEX(Dots!F:F,D30),"")</f>
        <v/>
      </c>
    </row>
    <row r="31" spans="1:11" s="13" customFormat="1" hidden="1">
      <c r="A31" s="13" t="str">
        <f>IF(B31=B$1,"("&amp;I31&amp;")"&amp;" - "&amp;INDEX(Dots!D:D,D31),"")</f>
        <v/>
      </c>
      <c r="B31" s="43" t="str">
        <f>INDEX(Dots!A:A,D31)</f>
        <v>36063835</v>
      </c>
      <c r="C31" s="43"/>
      <c r="D31" s="13">
        <f t="shared" si="3"/>
        <v>247</v>
      </c>
      <c r="F31" s="14" t="str">
        <f>IF(B31=B$1,INDEX(Dots!E:E,D31),"")</f>
        <v/>
      </c>
      <c r="G31" s="14">
        <f t="shared" si="0"/>
        <v>0</v>
      </c>
      <c r="H31" s="14">
        <f t="shared" si="1"/>
        <v>0</v>
      </c>
      <c r="I31" s="15" t="str">
        <f>IF(B31=B$1,INDEX(Dots!G:G,D31),"")</f>
        <v/>
      </c>
      <c r="J31" s="15" t="str">
        <f>IF(B31=B$1,INDEX(Dots!H:H,D31),"")</f>
        <v/>
      </c>
      <c r="K31" s="15" t="str">
        <f>IF(B31=B$1,INDEX(Dots!F:F,D31),"")</f>
        <v/>
      </c>
    </row>
    <row r="32" spans="1:11" s="13" customFormat="1" hidden="1">
      <c r="A32" s="13" t="str">
        <f>IF(B32=B$1,"("&amp;I32&amp;")"&amp;" - "&amp;INDEX(Dots!D:D,D32),"")</f>
        <v/>
      </c>
      <c r="B32" s="43" t="str">
        <f>INDEX(Dots!A:A,D32)</f>
        <v>36063835</v>
      </c>
      <c r="C32" s="43"/>
      <c r="D32" s="13">
        <f t="shared" si="3"/>
        <v>248</v>
      </c>
      <c r="F32" s="14" t="str">
        <f>IF(B32=B$1,INDEX(Dots!E:E,D32),"")</f>
        <v/>
      </c>
      <c r="G32" s="14">
        <f t="shared" si="0"/>
        <v>0</v>
      </c>
      <c r="H32" s="14">
        <f t="shared" si="1"/>
        <v>0</v>
      </c>
      <c r="I32" s="15" t="str">
        <f>IF(B32=B$1,INDEX(Dots!G:G,D32),"")</f>
        <v/>
      </c>
      <c r="J32" s="15" t="str">
        <f>IF(B32=B$1,INDEX(Dots!H:H,D32),"")</f>
        <v/>
      </c>
      <c r="K32" s="15" t="str">
        <f>IF(B32=B$1,INDEX(Dots!F:F,D32),"")</f>
        <v/>
      </c>
    </row>
    <row r="33" spans="1:11" s="13" customFormat="1" hidden="1">
      <c r="A33" s="13" t="str">
        <f>IF(B33=B$1,"("&amp;I33&amp;")"&amp;" - "&amp;INDEX(Dots!D:D,D33),"")</f>
        <v/>
      </c>
      <c r="B33" s="43" t="str">
        <f>INDEX(Dots!A:A,D33)</f>
        <v>36063835</v>
      </c>
      <c r="C33" s="43"/>
      <c r="D33" s="13">
        <f t="shared" si="3"/>
        <v>249</v>
      </c>
      <c r="F33" s="14" t="str">
        <f>IF(B33=B$1,INDEX(Dots!E:E,D33),"")</f>
        <v/>
      </c>
      <c r="G33" s="14">
        <f t="shared" si="0"/>
        <v>0</v>
      </c>
      <c r="H33" s="14">
        <f t="shared" si="1"/>
        <v>0</v>
      </c>
      <c r="I33" s="15" t="str">
        <f>IF(B33=B$1,INDEX(Dots!G:G,D33),"")</f>
        <v/>
      </c>
      <c r="J33" s="15" t="str">
        <f>IF(B33=B$1,INDEX(Dots!H:H,D33),"")</f>
        <v/>
      </c>
      <c r="K33" s="15" t="str">
        <f>IF(B33=B$1,INDEX(Dots!F:F,D33),"")</f>
        <v/>
      </c>
    </row>
    <row r="34" spans="1:11" s="13" customFormat="1" hidden="1">
      <c r="A34" s="13" t="str">
        <f>IF(B34=B$1,"("&amp;I34&amp;")"&amp;" - "&amp;INDEX(Dots!D:D,D34),"")</f>
        <v/>
      </c>
      <c r="B34" s="43" t="str">
        <f>INDEX(Dots!A:A,D34)</f>
        <v>36063835</v>
      </c>
      <c r="C34" s="43"/>
      <c r="D34" s="13">
        <f t="shared" si="3"/>
        <v>250</v>
      </c>
      <c r="F34" s="14" t="str">
        <f>IF(B34=B$1,INDEX(Dots!E:E,D34),"")</f>
        <v/>
      </c>
      <c r="G34" s="14">
        <f t="shared" ref="G34:G65" si="4">SUMIF(A$127:A$20012,A34,G$127:G$20012)</f>
        <v>0</v>
      </c>
      <c r="H34" s="14">
        <f t="shared" ref="H34:H65" si="5">SUMIF(A$127:A$20012,A34,H$127:H$20012)</f>
        <v>0</v>
      </c>
      <c r="I34" s="15" t="str">
        <f>IF(B34=B$1,INDEX(Dots!G:G,D34),"")</f>
        <v/>
      </c>
      <c r="J34" s="15" t="str">
        <f>IF(B34=B$1,INDEX(Dots!H:H,D34),"")</f>
        <v/>
      </c>
      <c r="K34" s="15" t="str">
        <f>IF(B34=B$1,INDEX(Dots!F:F,D34),"")</f>
        <v/>
      </c>
    </row>
    <row r="35" spans="1:11" s="13" customFormat="1" hidden="1">
      <c r="A35" s="13" t="str">
        <f>IF(B35=B$1,"("&amp;I35&amp;")"&amp;" - "&amp;INDEX(Dots!D:D,D35),"")</f>
        <v/>
      </c>
      <c r="B35" s="43" t="str">
        <f>INDEX(Dots!A:A,D35)</f>
        <v>36063835</v>
      </c>
      <c r="C35" s="43"/>
      <c r="D35" s="13">
        <f t="shared" si="3"/>
        <v>251</v>
      </c>
      <c r="F35" s="14" t="str">
        <f>IF(B35=B$1,INDEX(Dots!E:E,D35),"")</f>
        <v/>
      </c>
      <c r="G35" s="14">
        <f t="shared" si="4"/>
        <v>0</v>
      </c>
      <c r="H35" s="14">
        <f t="shared" si="5"/>
        <v>0</v>
      </c>
      <c r="I35" s="15" t="str">
        <f>IF(B35=B$1,INDEX(Dots!G:G,D35),"")</f>
        <v/>
      </c>
      <c r="J35" s="15" t="str">
        <f>IF(B35=B$1,INDEX(Dots!H:H,D35),"")</f>
        <v/>
      </c>
      <c r="K35" s="15" t="str">
        <f>IF(B35=B$1,INDEX(Dots!F:F,D35),"")</f>
        <v/>
      </c>
    </row>
    <row r="36" spans="1:11" s="13" customFormat="1" hidden="1">
      <c r="A36" s="13" t="str">
        <f>IF(B36=B$1,"("&amp;I36&amp;")"&amp;" - "&amp;INDEX(Dots!D:D,D36),"")</f>
        <v/>
      </c>
      <c r="B36" s="43" t="str">
        <f>INDEX(Dots!A:A,D36)</f>
        <v>36063835</v>
      </c>
      <c r="C36" s="43"/>
      <c r="D36" s="13">
        <f t="shared" si="3"/>
        <v>252</v>
      </c>
      <c r="F36" s="14" t="str">
        <f>IF(B36=B$1,INDEX(Dots!E:E,D36),"")</f>
        <v/>
      </c>
      <c r="G36" s="14">
        <f t="shared" si="4"/>
        <v>0</v>
      </c>
      <c r="H36" s="14">
        <f t="shared" si="5"/>
        <v>0</v>
      </c>
      <c r="I36" s="15" t="str">
        <f>IF(B36=B$1,INDEX(Dots!G:G,D36),"")</f>
        <v/>
      </c>
      <c r="J36" s="15" t="str">
        <f>IF(B36=B$1,INDEX(Dots!H:H,D36),"")</f>
        <v/>
      </c>
      <c r="K36" s="15" t="str">
        <f>IF(B36=B$1,INDEX(Dots!F:F,D36),"")</f>
        <v/>
      </c>
    </row>
    <row r="37" spans="1:11" s="13" customFormat="1" hidden="1">
      <c r="A37" s="13" t="str">
        <f>IF(B37=B$1,"("&amp;I37&amp;")"&amp;" - "&amp;INDEX(Dots!D:D,D37),"")</f>
        <v/>
      </c>
      <c r="B37" s="43" t="str">
        <f>INDEX(Dots!A:A,D37)</f>
        <v>36063835</v>
      </c>
      <c r="C37" s="43"/>
      <c r="D37" s="13">
        <f t="shared" si="3"/>
        <v>253</v>
      </c>
      <c r="F37" s="14" t="str">
        <f>IF(B37=B$1,INDEX(Dots!E:E,D37),"")</f>
        <v/>
      </c>
      <c r="G37" s="14">
        <f t="shared" si="4"/>
        <v>0</v>
      </c>
      <c r="H37" s="14">
        <f t="shared" si="5"/>
        <v>0</v>
      </c>
      <c r="I37" s="15" t="str">
        <f>IF(B37=B$1,INDEX(Dots!G:G,D37),"")</f>
        <v/>
      </c>
      <c r="J37" s="15" t="str">
        <f>IF(B37=B$1,INDEX(Dots!H:H,D37),"")</f>
        <v/>
      </c>
      <c r="K37" s="15" t="str">
        <f>IF(B37=B$1,INDEX(Dots!F:F,D37),"")</f>
        <v/>
      </c>
    </row>
    <row r="38" spans="1:11" s="13" customFormat="1" hidden="1">
      <c r="A38" s="13" t="str">
        <f>IF(B38=B$1,"("&amp;I38&amp;")"&amp;" - "&amp;INDEX(Dots!D:D,D38),"")</f>
        <v/>
      </c>
      <c r="B38" s="43" t="str">
        <f>INDEX(Dots!A:A,D38)</f>
        <v>36063835</v>
      </c>
      <c r="C38" s="43"/>
      <c r="D38" s="13">
        <f t="shared" si="3"/>
        <v>254</v>
      </c>
      <c r="F38" s="14" t="str">
        <f>IF(B38=B$1,INDEX(Dots!E:E,D38),"")</f>
        <v/>
      </c>
      <c r="G38" s="14">
        <f t="shared" si="4"/>
        <v>0</v>
      </c>
      <c r="H38" s="14">
        <f t="shared" si="5"/>
        <v>0</v>
      </c>
      <c r="I38" s="15" t="str">
        <f>IF(B38=B$1,INDEX(Dots!G:G,D38),"")</f>
        <v/>
      </c>
      <c r="J38" s="15" t="str">
        <f>IF(B38=B$1,INDEX(Dots!H:H,D38),"")</f>
        <v/>
      </c>
      <c r="K38" s="15" t="str">
        <f>IF(B38=B$1,INDEX(Dots!F:F,D38),"")</f>
        <v/>
      </c>
    </row>
    <row r="39" spans="1:11" s="13" customFormat="1" hidden="1">
      <c r="A39" s="13" t="str">
        <f>IF(B39=B$1,"("&amp;I39&amp;")"&amp;" - "&amp;INDEX(Dots!D:D,D39),"")</f>
        <v/>
      </c>
      <c r="B39" s="43" t="str">
        <f>INDEX(Dots!A:A,D39)</f>
        <v>36063835</v>
      </c>
      <c r="C39" s="43"/>
      <c r="D39" s="13">
        <f t="shared" si="3"/>
        <v>255</v>
      </c>
      <c r="F39" s="14" t="str">
        <f>IF(B39=B$1,INDEX(Dots!E:E,D39),"")</f>
        <v/>
      </c>
      <c r="G39" s="14">
        <f t="shared" si="4"/>
        <v>0</v>
      </c>
      <c r="H39" s="14">
        <f t="shared" si="5"/>
        <v>0</v>
      </c>
      <c r="I39" s="15" t="str">
        <f>IF(B39=B$1,INDEX(Dots!G:G,D39),"")</f>
        <v/>
      </c>
      <c r="J39" s="15" t="str">
        <f>IF(B39=B$1,INDEX(Dots!H:H,D39),"")</f>
        <v/>
      </c>
      <c r="K39" s="15" t="str">
        <f>IF(B39=B$1,INDEX(Dots!F:F,D39),"")</f>
        <v/>
      </c>
    </row>
    <row r="40" spans="1:11" s="13" customFormat="1" hidden="1">
      <c r="A40" s="13" t="str">
        <f>IF(B40=B$1,"("&amp;I40&amp;")"&amp;" - "&amp;INDEX(Dots!D:D,D40),"")</f>
        <v/>
      </c>
      <c r="B40" s="43" t="str">
        <f>INDEX(Dots!A:A,D40)</f>
        <v>36063835</v>
      </c>
      <c r="C40" s="43"/>
      <c r="D40" s="13">
        <f t="shared" si="3"/>
        <v>256</v>
      </c>
      <c r="F40" s="14" t="str">
        <f>IF(B40=B$1,INDEX(Dots!E:E,D40),"")</f>
        <v/>
      </c>
      <c r="G40" s="14">
        <f t="shared" si="4"/>
        <v>0</v>
      </c>
      <c r="H40" s="14">
        <f t="shared" si="5"/>
        <v>0</v>
      </c>
      <c r="I40" s="15" t="str">
        <f>IF(B40=B$1,INDEX(Dots!G:G,D40),"")</f>
        <v/>
      </c>
      <c r="J40" s="15" t="str">
        <f>IF(B40=B$1,INDEX(Dots!H:H,D40),"")</f>
        <v/>
      </c>
      <c r="K40" s="15" t="str">
        <f>IF(B40=B$1,INDEX(Dots!F:F,D40),"")</f>
        <v/>
      </c>
    </row>
    <row r="41" spans="1:11" s="13" customFormat="1" hidden="1">
      <c r="A41" s="13" t="str">
        <f>IF(B41=B$1,"("&amp;I41&amp;")"&amp;" - "&amp;INDEX(Dots!D:D,D41),"")</f>
        <v/>
      </c>
      <c r="B41" s="43" t="str">
        <f>INDEX(Dots!A:A,D41)</f>
        <v>36063835</v>
      </c>
      <c r="C41" s="43"/>
      <c r="D41" s="13">
        <f t="shared" si="3"/>
        <v>257</v>
      </c>
      <c r="F41" s="14" t="str">
        <f>IF(B41=B$1,INDEX(Dots!E:E,D41),"")</f>
        <v/>
      </c>
      <c r="G41" s="14">
        <f t="shared" si="4"/>
        <v>0</v>
      </c>
      <c r="H41" s="14">
        <f t="shared" si="5"/>
        <v>0</v>
      </c>
      <c r="I41" s="15" t="str">
        <f>IF(B41=B$1,INDEX(Dots!G:G,D41),"")</f>
        <v/>
      </c>
      <c r="J41" s="15" t="str">
        <f>IF(B41=B$1,INDEX(Dots!H:H,D41),"")</f>
        <v/>
      </c>
      <c r="K41" s="15" t="str">
        <f>IF(B41=B$1,INDEX(Dots!F:F,D41),"")</f>
        <v/>
      </c>
    </row>
    <row r="42" spans="1:11" s="13" customFormat="1" hidden="1">
      <c r="A42" s="13" t="str">
        <f>IF(B42=B$1,"("&amp;I42&amp;")"&amp;" - "&amp;INDEX(Dots!D:D,D42),"")</f>
        <v/>
      </c>
      <c r="B42" s="43" t="str">
        <f>INDEX(Dots!A:A,D42)</f>
        <v>36063835</v>
      </c>
      <c r="C42" s="43"/>
      <c r="D42" s="13">
        <f t="shared" si="3"/>
        <v>258</v>
      </c>
      <c r="F42" s="14" t="str">
        <f>IF(B42=B$1,INDEX(Dots!E:E,D42),"")</f>
        <v/>
      </c>
      <c r="G42" s="14">
        <f t="shared" si="4"/>
        <v>0</v>
      </c>
      <c r="H42" s="14">
        <f t="shared" si="5"/>
        <v>0</v>
      </c>
      <c r="I42" s="15" t="str">
        <f>IF(B42=B$1,INDEX(Dots!G:G,D42),"")</f>
        <v/>
      </c>
      <c r="J42" s="15" t="str">
        <f>IF(B42=B$1,INDEX(Dots!H:H,D42),"")</f>
        <v/>
      </c>
      <c r="K42" s="15" t="str">
        <f>IF(B42=B$1,INDEX(Dots!F:F,D42),"")</f>
        <v/>
      </c>
    </row>
    <row r="43" spans="1:11" s="13" customFormat="1" hidden="1">
      <c r="A43" s="13" t="str">
        <f>IF(B43=B$1,"("&amp;I43&amp;")"&amp;" - "&amp;INDEX(Dots!D:D,D43),"")</f>
        <v/>
      </c>
      <c r="B43" s="43" t="str">
        <f>INDEX(Dots!A:A,D43)</f>
        <v>36063835</v>
      </c>
      <c r="C43" s="43"/>
      <c r="D43" s="13">
        <f t="shared" si="3"/>
        <v>259</v>
      </c>
      <c r="F43" s="14" t="str">
        <f>IF(B43=B$1,INDEX(Dots!E:E,D43),"")</f>
        <v/>
      </c>
      <c r="G43" s="14">
        <f t="shared" si="4"/>
        <v>0</v>
      </c>
      <c r="H43" s="14">
        <f t="shared" si="5"/>
        <v>0</v>
      </c>
      <c r="I43" s="15" t="str">
        <f>IF(B43=B$1,INDEX(Dots!G:G,D43),"")</f>
        <v/>
      </c>
      <c r="J43" s="15" t="str">
        <f>IF(B43=B$1,INDEX(Dots!H:H,D43),"")</f>
        <v/>
      </c>
      <c r="K43" s="15" t="str">
        <f>IF(B43=B$1,INDEX(Dots!F:F,D43),"")</f>
        <v/>
      </c>
    </row>
    <row r="44" spans="1:11" s="13" customFormat="1" hidden="1">
      <c r="A44" s="13" t="str">
        <f>IF(B44=B$1,"("&amp;I44&amp;")"&amp;" - "&amp;INDEX(Dots!D:D,D44),"")</f>
        <v/>
      </c>
      <c r="B44" s="43" t="str">
        <f>INDEX(Dots!A:A,D44)</f>
        <v>36063835</v>
      </c>
      <c r="C44" s="43"/>
      <c r="D44" s="13">
        <f t="shared" si="3"/>
        <v>260</v>
      </c>
      <c r="F44" s="14" t="str">
        <f>IF(B44=B$1,INDEX(Dots!E:E,D44),"")</f>
        <v/>
      </c>
      <c r="G44" s="14">
        <f t="shared" si="4"/>
        <v>0</v>
      </c>
      <c r="H44" s="14">
        <f t="shared" si="5"/>
        <v>0</v>
      </c>
      <c r="I44" s="15" t="str">
        <f>IF(B44=B$1,INDEX(Dots!G:G,D44),"")</f>
        <v/>
      </c>
      <c r="J44" s="15" t="str">
        <f>IF(B44=B$1,INDEX(Dots!H:H,D44),"")</f>
        <v/>
      </c>
      <c r="K44" s="15" t="str">
        <f>IF(B44=B$1,INDEX(Dots!F:F,D44),"")</f>
        <v/>
      </c>
    </row>
    <row r="45" spans="1:11" s="13" customFormat="1" hidden="1">
      <c r="A45" s="13" t="str">
        <f>IF(B45=B$1,"("&amp;I45&amp;")"&amp;" - "&amp;INDEX(Dots!D:D,D45),"")</f>
        <v/>
      </c>
      <c r="B45" s="43" t="str">
        <f>INDEX(Dots!A:A,D45)</f>
        <v>36063835</v>
      </c>
      <c r="C45" s="43"/>
      <c r="D45" s="13">
        <f t="shared" si="3"/>
        <v>261</v>
      </c>
      <c r="F45" s="14" t="str">
        <f>IF(B45=B$1,INDEX(Dots!E:E,D45),"")</f>
        <v/>
      </c>
      <c r="G45" s="14">
        <f t="shared" si="4"/>
        <v>0</v>
      </c>
      <c r="H45" s="14">
        <f t="shared" si="5"/>
        <v>0</v>
      </c>
      <c r="I45" s="15" t="str">
        <f>IF(B45=B$1,INDEX(Dots!G:G,D45),"")</f>
        <v/>
      </c>
      <c r="J45" s="15" t="str">
        <f>IF(B45=B$1,INDEX(Dots!H:H,D45),"")</f>
        <v/>
      </c>
      <c r="K45" s="15" t="str">
        <f>IF(B45=B$1,INDEX(Dots!F:F,D45),"")</f>
        <v/>
      </c>
    </row>
    <row r="46" spans="1:11" s="13" customFormat="1" hidden="1">
      <c r="A46" s="13" t="str">
        <f>IF(B46=B$1,"("&amp;I46&amp;")"&amp;" - "&amp;INDEX(Dots!D:D,D46),"")</f>
        <v/>
      </c>
      <c r="B46" s="43" t="str">
        <f>INDEX(Dots!A:A,D46)</f>
        <v>36063835</v>
      </c>
      <c r="C46" s="43"/>
      <c r="D46" s="13">
        <f t="shared" si="3"/>
        <v>262</v>
      </c>
      <c r="F46" s="14" t="str">
        <f>IF(B46=B$1,INDEX(Dots!E:E,D46),"")</f>
        <v/>
      </c>
      <c r="G46" s="14">
        <f t="shared" si="4"/>
        <v>0</v>
      </c>
      <c r="H46" s="14">
        <f t="shared" si="5"/>
        <v>0</v>
      </c>
      <c r="I46" s="15" t="str">
        <f>IF(B46=B$1,INDEX(Dots!G:G,D46),"")</f>
        <v/>
      </c>
      <c r="J46" s="15" t="str">
        <f>IF(B46=B$1,INDEX(Dots!H:H,D46),"")</f>
        <v/>
      </c>
      <c r="K46" s="15" t="str">
        <f>IF(B46=B$1,INDEX(Dots!F:F,D46),"")</f>
        <v/>
      </c>
    </row>
    <row r="47" spans="1:11" s="13" customFormat="1" hidden="1">
      <c r="A47" s="13" t="str">
        <f>IF(B47=B$1,"("&amp;I47&amp;")"&amp;" - "&amp;INDEX(Dots!D:D,D47),"")</f>
        <v/>
      </c>
      <c r="B47" s="43" t="str">
        <f>INDEX(Dots!A:A,D47)</f>
        <v>36063835</v>
      </c>
      <c r="C47" s="43"/>
      <c r="D47" s="13">
        <f t="shared" si="3"/>
        <v>263</v>
      </c>
      <c r="F47" s="14" t="str">
        <f>IF(B47=B$1,INDEX(Dots!E:E,D47),"")</f>
        <v/>
      </c>
      <c r="G47" s="14">
        <f t="shared" si="4"/>
        <v>0</v>
      </c>
      <c r="H47" s="14">
        <f t="shared" si="5"/>
        <v>0</v>
      </c>
      <c r="I47" s="15" t="str">
        <f>IF(B47=B$1,INDEX(Dots!G:G,D47),"")</f>
        <v/>
      </c>
      <c r="J47" s="15" t="str">
        <f>IF(B47=B$1,INDEX(Dots!H:H,D47),"")</f>
        <v/>
      </c>
      <c r="K47" s="15" t="str">
        <f>IF(B47=B$1,INDEX(Dots!F:F,D47),"")</f>
        <v/>
      </c>
    </row>
    <row r="48" spans="1:11" s="13" customFormat="1" hidden="1">
      <c r="A48" s="13" t="str">
        <f>IF(B48=B$1,"("&amp;I48&amp;")"&amp;" - "&amp;INDEX(Dots!D:D,D48),"")</f>
        <v/>
      </c>
      <c r="B48" s="43" t="str">
        <f>INDEX(Dots!A:A,D48)</f>
        <v>36063835</v>
      </c>
      <c r="C48" s="43"/>
      <c r="D48" s="13">
        <f t="shared" si="3"/>
        <v>264</v>
      </c>
      <c r="F48" s="14" t="str">
        <f>IF(B48=B$1,INDEX(Dots!E:E,D48),"")</f>
        <v/>
      </c>
      <c r="G48" s="14">
        <f t="shared" si="4"/>
        <v>0</v>
      </c>
      <c r="H48" s="14">
        <f t="shared" si="5"/>
        <v>0</v>
      </c>
      <c r="I48" s="15" t="str">
        <f>IF(B48=B$1,INDEX(Dots!G:G,D48),"")</f>
        <v/>
      </c>
      <c r="J48" s="15" t="str">
        <f>IF(B48=B$1,INDEX(Dots!H:H,D48),"")</f>
        <v/>
      </c>
      <c r="K48" s="15" t="str">
        <f>IF(B48=B$1,INDEX(Dots!F:F,D48),"")</f>
        <v/>
      </c>
    </row>
    <row r="49" spans="1:11" s="13" customFormat="1" hidden="1">
      <c r="A49" s="13" t="str">
        <f>IF(B49=B$1,"("&amp;I49&amp;")"&amp;" - "&amp;INDEX(Dots!D:D,D49),"")</f>
        <v/>
      </c>
      <c r="B49" s="43" t="str">
        <f>INDEX(Dots!A:A,D49)</f>
        <v>36063835</v>
      </c>
      <c r="C49" s="43"/>
      <c r="D49" s="13">
        <f t="shared" si="3"/>
        <v>265</v>
      </c>
      <c r="F49" s="14" t="str">
        <f>IF(B49=B$1,INDEX(Dots!E:E,D49),"")</f>
        <v/>
      </c>
      <c r="G49" s="14">
        <f t="shared" si="4"/>
        <v>0</v>
      </c>
      <c r="H49" s="14">
        <f t="shared" si="5"/>
        <v>0</v>
      </c>
      <c r="I49" s="15" t="str">
        <f>IF(B49=B$1,INDEX(Dots!G:G,D49),"")</f>
        <v/>
      </c>
      <c r="J49" s="15" t="str">
        <f>IF(B49=B$1,INDEX(Dots!H:H,D49),"")</f>
        <v/>
      </c>
      <c r="K49" s="15" t="str">
        <f>IF(B49=B$1,INDEX(Dots!F:F,D49),"")</f>
        <v/>
      </c>
    </row>
    <row r="50" spans="1:11" s="13" customFormat="1" hidden="1">
      <c r="A50" s="13" t="str">
        <f>IF(B50=B$1,"("&amp;I50&amp;")"&amp;" - "&amp;INDEX(Dots!D:D,D50),"")</f>
        <v/>
      </c>
      <c r="B50" s="43" t="str">
        <f>INDEX(Dots!A:A,D50)</f>
        <v>36063835</v>
      </c>
      <c r="C50" s="43"/>
      <c r="D50" s="13">
        <f t="shared" si="3"/>
        <v>266</v>
      </c>
      <c r="F50" s="14" t="str">
        <f>IF(B50=B$1,INDEX(Dots!E:E,D50),"")</f>
        <v/>
      </c>
      <c r="G50" s="14">
        <f t="shared" si="4"/>
        <v>0</v>
      </c>
      <c r="H50" s="14">
        <f t="shared" si="5"/>
        <v>0</v>
      </c>
      <c r="I50" s="15" t="str">
        <f>IF(B50=B$1,INDEX(Dots!G:G,D50),"")</f>
        <v/>
      </c>
      <c r="J50" s="15" t="str">
        <f>IF(B50=B$1,INDEX(Dots!H:H,D50),"")</f>
        <v/>
      </c>
      <c r="K50" s="15" t="str">
        <f>IF(B50=B$1,INDEX(Dots!F:F,D50),"")</f>
        <v/>
      </c>
    </row>
    <row r="51" spans="1:11" s="13" customFormat="1" hidden="1">
      <c r="A51" s="13" t="str">
        <f>IF(B51=B$1,"("&amp;I51&amp;")"&amp;" - "&amp;INDEX(Dots!D:D,D51),"")</f>
        <v/>
      </c>
      <c r="B51" s="43" t="str">
        <f>INDEX(Dots!A:A,D51)</f>
        <v>36063835</v>
      </c>
      <c r="C51" s="43"/>
      <c r="D51" s="13">
        <f t="shared" si="3"/>
        <v>267</v>
      </c>
      <c r="F51" s="14" t="str">
        <f>IF(B51=B$1,INDEX(Dots!E:E,D51),"")</f>
        <v/>
      </c>
      <c r="G51" s="14">
        <f t="shared" si="4"/>
        <v>0</v>
      </c>
      <c r="H51" s="14">
        <f t="shared" si="5"/>
        <v>0</v>
      </c>
      <c r="I51" s="15" t="str">
        <f>IF(B51=B$1,INDEX(Dots!G:G,D51),"")</f>
        <v/>
      </c>
      <c r="J51" s="15" t="str">
        <f>IF(B51=B$1,INDEX(Dots!H:H,D51),"")</f>
        <v/>
      </c>
      <c r="K51" s="15" t="str">
        <f>IF(B51=B$1,INDEX(Dots!F:F,D51),"")</f>
        <v/>
      </c>
    </row>
    <row r="52" spans="1:11" s="13" customFormat="1" hidden="1">
      <c r="A52" s="13" t="str">
        <f>IF(B52=B$1,"("&amp;I52&amp;")"&amp;" - "&amp;INDEX(Dots!D:D,D52),"")</f>
        <v/>
      </c>
      <c r="B52" s="43" t="str">
        <f>INDEX(Dots!A:A,D52)</f>
        <v>31753825</v>
      </c>
      <c r="C52" s="43"/>
      <c r="D52" s="13">
        <f t="shared" si="3"/>
        <v>268</v>
      </c>
      <c r="F52" s="14" t="str">
        <f>IF(B52=B$1,INDEX(Dots!E:E,D52),"")</f>
        <v/>
      </c>
      <c r="G52" s="14">
        <f t="shared" si="4"/>
        <v>0</v>
      </c>
      <c r="H52" s="14">
        <f t="shared" si="5"/>
        <v>0</v>
      </c>
      <c r="I52" s="15" t="str">
        <f>IF(B52=B$1,INDEX(Dots!G:G,D52),"")</f>
        <v/>
      </c>
      <c r="J52" s="15" t="str">
        <f>IF(B52=B$1,INDEX(Dots!H:H,D52),"")</f>
        <v/>
      </c>
      <c r="K52" s="15" t="str">
        <f>IF(B52=B$1,INDEX(Dots!F:F,D52),"")</f>
        <v/>
      </c>
    </row>
    <row r="53" spans="1:11" s="13" customFormat="1" hidden="1">
      <c r="A53" s="13" t="str">
        <f>IF(B53=B$1,"("&amp;I53&amp;")"&amp;" - "&amp;INDEX(Dots!D:D,D53),"")</f>
        <v/>
      </c>
      <c r="B53" s="43" t="str">
        <f>INDEX(Dots!A:A,D53)</f>
        <v>31753825</v>
      </c>
      <c r="C53" s="43"/>
      <c r="D53" s="13">
        <f t="shared" si="3"/>
        <v>269</v>
      </c>
      <c r="F53" s="14" t="str">
        <f>IF(B53=B$1,INDEX(Dots!E:E,D53),"")</f>
        <v/>
      </c>
      <c r="G53" s="14">
        <f t="shared" si="4"/>
        <v>0</v>
      </c>
      <c r="H53" s="14">
        <f t="shared" si="5"/>
        <v>0</v>
      </c>
      <c r="I53" s="15" t="str">
        <f>IF(B53=B$1,INDEX(Dots!G:G,D53),"")</f>
        <v/>
      </c>
      <c r="J53" s="15" t="str">
        <f>IF(B53=B$1,INDEX(Dots!H:H,D53),"")</f>
        <v/>
      </c>
      <c r="K53" s="15" t="str">
        <f>IF(B53=B$1,INDEX(Dots!F:F,D53),"")</f>
        <v/>
      </c>
    </row>
    <row r="54" spans="1:11" s="13" customFormat="1" hidden="1">
      <c r="A54" s="13" t="str">
        <f>IF(B54=B$1,"("&amp;I54&amp;")"&amp;" - "&amp;INDEX(Dots!D:D,D54),"")</f>
        <v/>
      </c>
      <c r="B54" s="43" t="str">
        <f>INDEX(Dots!A:A,D54)</f>
        <v>36128147</v>
      </c>
      <c r="C54" s="43"/>
      <c r="D54" s="13">
        <f t="shared" si="3"/>
        <v>270</v>
      </c>
      <c r="F54" s="14" t="str">
        <f>IF(B54=B$1,INDEX(Dots!E:E,D54),"")</f>
        <v/>
      </c>
      <c r="G54" s="14">
        <f t="shared" si="4"/>
        <v>0</v>
      </c>
      <c r="H54" s="14">
        <f t="shared" si="5"/>
        <v>0</v>
      </c>
      <c r="I54" s="15" t="str">
        <f>IF(B54=B$1,INDEX(Dots!G:G,D54),"")</f>
        <v/>
      </c>
      <c r="J54" s="15" t="str">
        <f>IF(B54=B$1,INDEX(Dots!H:H,D54),"")</f>
        <v/>
      </c>
      <c r="K54" s="15" t="str">
        <f>IF(B54=B$1,INDEX(Dots!F:F,D54),"")</f>
        <v/>
      </c>
    </row>
    <row r="55" spans="1:11" s="13" customFormat="1" hidden="1">
      <c r="A55" s="13" t="str">
        <f>IF(B55=B$1,"("&amp;I55&amp;")"&amp;" - "&amp;INDEX(Dots!D:D,D55),"")</f>
        <v/>
      </c>
      <c r="B55" s="43" t="str">
        <f>INDEX(Dots!A:A,D55)</f>
        <v>36128147</v>
      </c>
      <c r="C55" s="43"/>
      <c r="D55" s="13">
        <f t="shared" si="3"/>
        <v>271</v>
      </c>
      <c r="F55" s="14" t="str">
        <f>IF(B55=B$1,INDEX(Dots!E:E,D55),"")</f>
        <v/>
      </c>
      <c r="G55" s="14">
        <f t="shared" si="4"/>
        <v>0</v>
      </c>
      <c r="H55" s="14">
        <f t="shared" si="5"/>
        <v>0</v>
      </c>
      <c r="I55" s="15" t="str">
        <f>IF(B55=B$1,INDEX(Dots!G:G,D55),"")</f>
        <v/>
      </c>
      <c r="J55" s="15" t="str">
        <f>IF(B55=B$1,INDEX(Dots!H:H,D55),"")</f>
        <v/>
      </c>
      <c r="K55" s="15" t="str">
        <f>IF(B55=B$1,INDEX(Dots!F:F,D55),"")</f>
        <v/>
      </c>
    </row>
    <row r="56" spans="1:11" s="13" customFormat="1" hidden="1">
      <c r="A56" s="13" t="str">
        <f>IF(B56=B$1,"("&amp;I56&amp;")"&amp;" - "&amp;INDEX(Dots!D:D,D56),"")</f>
        <v/>
      </c>
      <c r="B56" s="43" t="str">
        <f>INDEX(Dots!A:A,D56)</f>
        <v>36128147</v>
      </c>
      <c r="C56" s="43"/>
      <c r="D56" s="13">
        <f t="shared" si="3"/>
        <v>272</v>
      </c>
      <c r="F56" s="14" t="str">
        <f>IF(B56=B$1,INDEX(Dots!E:E,D56),"")</f>
        <v/>
      </c>
      <c r="G56" s="14">
        <f t="shared" si="4"/>
        <v>0</v>
      </c>
      <c r="H56" s="14">
        <f t="shared" si="5"/>
        <v>0</v>
      </c>
      <c r="I56" s="15" t="str">
        <f>IF(B56=B$1,INDEX(Dots!G:G,D56),"")</f>
        <v/>
      </c>
      <c r="J56" s="15" t="str">
        <f>IF(B56=B$1,INDEX(Dots!H:H,D56),"")</f>
        <v/>
      </c>
      <c r="K56" s="15" t="str">
        <f>IF(B56=B$1,INDEX(Dots!F:F,D56),"")</f>
        <v/>
      </c>
    </row>
    <row r="57" spans="1:11" s="13" customFormat="1" hidden="1">
      <c r="A57" s="13" t="str">
        <f>IF(B57=B$1,"("&amp;I57&amp;")"&amp;" - "&amp;INDEX(Dots!D:D,D57),"")</f>
        <v/>
      </c>
      <c r="B57" s="43" t="str">
        <f>INDEX(Dots!A:A,D57)</f>
        <v>36128147</v>
      </c>
      <c r="C57" s="43"/>
      <c r="D57" s="13">
        <f t="shared" si="3"/>
        <v>273</v>
      </c>
      <c r="F57" s="14" t="str">
        <f>IF(B57=B$1,INDEX(Dots!E:E,D57),"")</f>
        <v/>
      </c>
      <c r="G57" s="14">
        <f t="shared" si="4"/>
        <v>0</v>
      </c>
      <c r="H57" s="14">
        <f t="shared" si="5"/>
        <v>0</v>
      </c>
      <c r="I57" s="15" t="str">
        <f>IF(B57=B$1,INDEX(Dots!G:G,D57),"")</f>
        <v/>
      </c>
      <c r="J57" s="15" t="str">
        <f>IF(B57=B$1,INDEX(Dots!H:H,D57),"")</f>
        <v/>
      </c>
      <c r="K57" s="15" t="str">
        <f>IF(B57=B$1,INDEX(Dots!F:F,D57),"")</f>
        <v/>
      </c>
    </row>
    <row r="58" spans="1:11" s="13" customFormat="1" hidden="1">
      <c r="A58" s="13" t="str">
        <f>IF(B58=B$1,"("&amp;I58&amp;")"&amp;" - "&amp;INDEX(Dots!D:D,D58),"")</f>
        <v/>
      </c>
      <c r="B58" s="43" t="str">
        <f>INDEX(Dots!A:A,D58)</f>
        <v>36128147</v>
      </c>
      <c r="C58" s="43"/>
      <c r="D58" s="13">
        <f t="shared" si="3"/>
        <v>274</v>
      </c>
      <c r="F58" s="14" t="str">
        <f>IF(B58=B$1,INDEX(Dots!E:E,D58),"")</f>
        <v/>
      </c>
      <c r="G58" s="14">
        <f t="shared" si="4"/>
        <v>0</v>
      </c>
      <c r="H58" s="14">
        <f t="shared" si="5"/>
        <v>0</v>
      </c>
      <c r="I58" s="15" t="str">
        <f>IF(B58=B$1,INDEX(Dots!G:G,D58),"")</f>
        <v/>
      </c>
      <c r="J58" s="15" t="str">
        <f>IF(B58=B$1,INDEX(Dots!H:H,D58),"")</f>
        <v/>
      </c>
      <c r="K58" s="15" t="str">
        <f>IF(B58=B$1,INDEX(Dots!F:F,D58),"")</f>
        <v/>
      </c>
    </row>
    <row r="59" spans="1:11" s="13" customFormat="1" hidden="1">
      <c r="A59" s="13" t="str">
        <f>IF(B59=B$1,"("&amp;I59&amp;")"&amp;" - "&amp;INDEX(Dots!D:D,D59),"")</f>
        <v/>
      </c>
      <c r="B59" s="43" t="str">
        <f>INDEX(Dots!A:A,D59)</f>
        <v>37841866</v>
      </c>
      <c r="C59" s="43"/>
      <c r="D59" s="13">
        <f t="shared" si="3"/>
        <v>275</v>
      </c>
      <c r="F59" s="14" t="str">
        <f>IF(B59=B$1,INDEX(Dots!E:E,D59),"")</f>
        <v/>
      </c>
      <c r="G59" s="14">
        <f t="shared" si="4"/>
        <v>0</v>
      </c>
      <c r="H59" s="14">
        <f t="shared" si="5"/>
        <v>0</v>
      </c>
      <c r="I59" s="15" t="str">
        <f>IF(B59=B$1,INDEX(Dots!G:G,D59),"")</f>
        <v/>
      </c>
      <c r="J59" s="15" t="str">
        <f>IF(B59=B$1,INDEX(Dots!H:H,D59),"")</f>
        <v/>
      </c>
      <c r="K59" s="15" t="str">
        <f>IF(B59=B$1,INDEX(Dots!F:F,D59),"")</f>
        <v/>
      </c>
    </row>
    <row r="60" spans="1:11" s="13" customFormat="1" hidden="1">
      <c r="A60" s="13" t="str">
        <f>IF(B60=B$1,"("&amp;I60&amp;")"&amp;" - "&amp;INDEX(Dots!D:D,D60),"")</f>
        <v/>
      </c>
      <c r="B60" s="43" t="str">
        <f>INDEX(Dots!A:A,D60)</f>
        <v>37841866</v>
      </c>
      <c r="C60" s="43"/>
      <c r="D60" s="13">
        <f t="shared" si="3"/>
        <v>276</v>
      </c>
      <c r="F60" s="14" t="str">
        <f>IF(B60=B$1,INDEX(Dots!E:E,D60),"")</f>
        <v/>
      </c>
      <c r="G60" s="14">
        <f t="shared" si="4"/>
        <v>0</v>
      </c>
      <c r="H60" s="14">
        <f t="shared" si="5"/>
        <v>0</v>
      </c>
      <c r="I60" s="15" t="str">
        <f>IF(B60=B$1,INDEX(Dots!G:G,D60),"")</f>
        <v/>
      </c>
      <c r="J60" s="15" t="str">
        <f>IF(B60=B$1,INDEX(Dots!H:H,D60),"")</f>
        <v/>
      </c>
      <c r="K60" s="15" t="str">
        <f>IF(B60=B$1,INDEX(Dots!F:F,D60),"")</f>
        <v/>
      </c>
    </row>
    <row r="61" spans="1:11" s="13" customFormat="1" hidden="1">
      <c r="A61" s="13" t="str">
        <f>IF(B61=B$1,"("&amp;I61&amp;")"&amp;" - "&amp;INDEX(Dots!D:D,D61),"")</f>
        <v/>
      </c>
      <c r="B61" s="43" t="str">
        <f>INDEX(Dots!A:A,D61)</f>
        <v>34009388</v>
      </c>
      <c r="C61" s="43"/>
      <c r="D61" s="13">
        <f t="shared" si="3"/>
        <v>277</v>
      </c>
      <c r="F61" s="14" t="str">
        <f>IF(B61=B$1,INDEX(Dots!E:E,D61),"")</f>
        <v/>
      </c>
      <c r="G61" s="14">
        <f t="shared" si="4"/>
        <v>0</v>
      </c>
      <c r="H61" s="14">
        <f t="shared" si="5"/>
        <v>0</v>
      </c>
      <c r="I61" s="15" t="str">
        <f>IF(B61=B$1,INDEX(Dots!G:G,D61),"")</f>
        <v/>
      </c>
      <c r="J61" s="15" t="str">
        <f>IF(B61=B$1,INDEX(Dots!H:H,D61),"")</f>
        <v/>
      </c>
      <c r="K61" s="15" t="str">
        <f>IF(B61=B$1,INDEX(Dots!F:F,D61),"")</f>
        <v/>
      </c>
    </row>
    <row r="62" spans="1:11" s="13" customFormat="1" hidden="1">
      <c r="A62" s="13" t="str">
        <f>IF(B62=B$1,"("&amp;I62&amp;")"&amp;" - "&amp;INDEX(Dots!D:D,D62),"")</f>
        <v/>
      </c>
      <c r="B62" s="43" t="str">
        <f>INDEX(Dots!A:A,D62)</f>
        <v>00687308</v>
      </c>
      <c r="C62" s="43"/>
      <c r="D62" s="13">
        <f t="shared" si="3"/>
        <v>278</v>
      </c>
      <c r="F62" s="14" t="str">
        <f>IF(B62=B$1,INDEX(Dots!E:E,D62),"")</f>
        <v/>
      </c>
      <c r="G62" s="14">
        <f t="shared" si="4"/>
        <v>0</v>
      </c>
      <c r="H62" s="14">
        <f t="shared" si="5"/>
        <v>0</v>
      </c>
      <c r="I62" s="15" t="str">
        <f>IF(B62=B$1,INDEX(Dots!G:G,D62),"")</f>
        <v/>
      </c>
      <c r="J62" s="15" t="str">
        <f>IF(B62=B$1,INDEX(Dots!H:H,D62),"")</f>
        <v/>
      </c>
      <c r="K62" s="15" t="str">
        <f>IF(B62=B$1,INDEX(Dots!F:F,D62),"")</f>
        <v/>
      </c>
    </row>
    <row r="63" spans="1:11" s="13" customFormat="1" hidden="1">
      <c r="A63" s="13" t="str">
        <f>IF(B63=B$1,"("&amp;I63&amp;")"&amp;" - "&amp;INDEX(Dots!D:D,D63),"")</f>
        <v/>
      </c>
      <c r="B63" s="43" t="str">
        <f>INDEX(Dots!A:A,D63)</f>
        <v>00687308</v>
      </c>
      <c r="C63" s="43"/>
      <c r="D63" s="13">
        <f t="shared" si="3"/>
        <v>279</v>
      </c>
      <c r="F63" s="14" t="str">
        <f>IF(B63=B$1,INDEX(Dots!E:E,D63),"")</f>
        <v/>
      </c>
      <c r="G63" s="14">
        <f t="shared" si="4"/>
        <v>0</v>
      </c>
      <c r="H63" s="14">
        <f t="shared" si="5"/>
        <v>0</v>
      </c>
      <c r="I63" s="15" t="str">
        <f>IF(B63=B$1,INDEX(Dots!G:G,D63),"")</f>
        <v/>
      </c>
      <c r="J63" s="15" t="str">
        <f>IF(B63=B$1,INDEX(Dots!H:H,D63),"")</f>
        <v/>
      </c>
      <c r="K63" s="15" t="str">
        <f>IF(B63=B$1,INDEX(Dots!F:F,D63),"")</f>
        <v/>
      </c>
    </row>
    <row r="64" spans="1:11" s="13" customFormat="1" hidden="1">
      <c r="A64" s="13" t="str">
        <f>IF(B64=B$1,"("&amp;I64&amp;")"&amp;" - "&amp;INDEX(Dots!D:D,D64),"")</f>
        <v/>
      </c>
      <c r="B64" s="43" t="str">
        <f>INDEX(Dots!A:A,D64)</f>
        <v>00687308</v>
      </c>
      <c r="C64" s="43"/>
      <c r="D64" s="13">
        <f t="shared" si="3"/>
        <v>280</v>
      </c>
      <c r="F64" s="14" t="str">
        <f>IF(B64=B$1,INDEX(Dots!E:E,D64),"")</f>
        <v/>
      </c>
      <c r="G64" s="14">
        <f t="shared" si="4"/>
        <v>0</v>
      </c>
      <c r="H64" s="14">
        <f t="shared" si="5"/>
        <v>0</v>
      </c>
      <c r="I64" s="15" t="str">
        <f>IF(B64=B$1,INDEX(Dots!G:G,D64),"")</f>
        <v/>
      </c>
      <c r="J64" s="15" t="str">
        <f>IF(B64=B$1,INDEX(Dots!H:H,D64),"")</f>
        <v/>
      </c>
      <c r="K64" s="15" t="str">
        <f>IF(B64=B$1,INDEX(Dots!F:F,D64),"")</f>
        <v/>
      </c>
    </row>
    <row r="65" spans="1:11" s="13" customFormat="1" hidden="1">
      <c r="A65" s="13" t="str">
        <f>IF(B65=B$1,"("&amp;I65&amp;")"&amp;" - "&amp;INDEX(Dots!D:D,D65),"")</f>
        <v/>
      </c>
      <c r="B65" s="43" t="str">
        <f>INDEX(Dots!A:A,D65)</f>
        <v>00687308</v>
      </c>
      <c r="C65" s="43"/>
      <c r="D65" s="13">
        <f t="shared" si="3"/>
        <v>281</v>
      </c>
      <c r="F65" s="14" t="str">
        <f>IF(B65=B$1,INDEX(Dots!E:E,D65),"")</f>
        <v/>
      </c>
      <c r="G65" s="14">
        <f t="shared" si="4"/>
        <v>0</v>
      </c>
      <c r="H65" s="14">
        <f t="shared" si="5"/>
        <v>0</v>
      </c>
      <c r="I65" s="15" t="str">
        <f>IF(B65=B$1,INDEX(Dots!G:G,D65),"")</f>
        <v/>
      </c>
      <c r="J65" s="15" t="str">
        <f>IF(B65=B$1,INDEX(Dots!H:H,D65),"")</f>
        <v/>
      </c>
      <c r="K65" s="15" t="str">
        <f>IF(B65=B$1,INDEX(Dots!F:F,D65),"")</f>
        <v/>
      </c>
    </row>
    <row r="66" spans="1:11" s="13" customFormat="1" hidden="1">
      <c r="A66" s="13" t="str">
        <f>IF(B66=B$1,"("&amp;I66&amp;")"&amp;" - "&amp;INDEX(Dots!D:D,D66),"")</f>
        <v/>
      </c>
      <c r="B66" s="43" t="str">
        <f>INDEX(Dots!A:A,D66)</f>
        <v>00687308</v>
      </c>
      <c r="C66" s="43"/>
      <c r="D66" s="13">
        <f t="shared" si="3"/>
        <v>282</v>
      </c>
      <c r="F66" s="14" t="str">
        <f>IF(B66=B$1,INDEX(Dots!E:E,D66),"")</f>
        <v/>
      </c>
      <c r="G66" s="14">
        <f t="shared" ref="G66:G101" si="6">SUMIF(A$127:A$20012,A66,G$127:G$20012)</f>
        <v>0</v>
      </c>
      <c r="H66" s="14">
        <f t="shared" ref="H66:H101" si="7">SUMIF(A$127:A$20012,A66,H$127:H$20012)</f>
        <v>0</v>
      </c>
      <c r="I66" s="15" t="str">
        <f>IF(B66=B$1,INDEX(Dots!G:G,D66),"")</f>
        <v/>
      </c>
      <c r="J66" s="15" t="str">
        <f>IF(B66=B$1,INDEX(Dots!H:H,D66),"")</f>
        <v/>
      </c>
      <c r="K66" s="15" t="str">
        <f>IF(B66=B$1,INDEX(Dots!F:F,D66),"")</f>
        <v/>
      </c>
    </row>
    <row r="67" spans="1:11" s="13" customFormat="1" hidden="1">
      <c r="A67" s="13" t="str">
        <f>IF(B67=B$1,"("&amp;I67&amp;")"&amp;" - "&amp;INDEX(Dots!D:D,D67),"")</f>
        <v/>
      </c>
      <c r="B67" s="43" t="str">
        <f>INDEX(Dots!A:A,D67)</f>
        <v>00687308</v>
      </c>
      <c r="C67" s="43"/>
      <c r="D67" s="13">
        <f t="shared" si="3"/>
        <v>283</v>
      </c>
      <c r="F67" s="14" t="str">
        <f>IF(B67=B$1,INDEX(Dots!E:E,D67),"")</f>
        <v/>
      </c>
      <c r="G67" s="14">
        <f t="shared" si="6"/>
        <v>0</v>
      </c>
      <c r="H67" s="14">
        <f t="shared" si="7"/>
        <v>0</v>
      </c>
      <c r="I67" s="15" t="str">
        <f>IF(B67=B$1,INDEX(Dots!G:G,D67),"")</f>
        <v/>
      </c>
      <c r="J67" s="15" t="str">
        <f>IF(B67=B$1,INDEX(Dots!H:H,D67),"")</f>
        <v/>
      </c>
      <c r="K67" s="15" t="str">
        <f>IF(B67=B$1,INDEX(Dots!F:F,D67),"")</f>
        <v/>
      </c>
    </row>
    <row r="68" spans="1:11" s="13" customFormat="1" hidden="1">
      <c r="A68" s="13" t="str">
        <f>IF(B68=B$1,"("&amp;I68&amp;")"&amp;" - "&amp;INDEX(Dots!D:D,D68),"")</f>
        <v/>
      </c>
      <c r="B68" s="43" t="str">
        <f>INDEX(Dots!A:A,D68)</f>
        <v>00687308</v>
      </c>
      <c r="C68" s="43"/>
      <c r="D68" s="13">
        <f t="shared" si="3"/>
        <v>284</v>
      </c>
      <c r="F68" s="14" t="str">
        <f>IF(B68=B$1,INDEX(Dots!E:E,D68),"")</f>
        <v/>
      </c>
      <c r="G68" s="14">
        <f t="shared" si="6"/>
        <v>0</v>
      </c>
      <c r="H68" s="14">
        <f t="shared" si="7"/>
        <v>0</v>
      </c>
      <c r="I68" s="15" t="str">
        <f>IF(B68=B$1,INDEX(Dots!G:G,D68),"")</f>
        <v/>
      </c>
      <c r="J68" s="15" t="str">
        <f>IF(B68=B$1,INDEX(Dots!H:H,D68),"")</f>
        <v/>
      </c>
      <c r="K68" s="15" t="str">
        <f>IF(B68=B$1,INDEX(Dots!F:F,D68),"")</f>
        <v/>
      </c>
    </row>
    <row r="69" spans="1:11" s="13" customFormat="1" hidden="1">
      <c r="A69" s="13" t="str">
        <f>IF(B69=B$1,"("&amp;I69&amp;")"&amp;" - "&amp;INDEX(Dots!D:D,D69),"")</f>
        <v/>
      </c>
      <c r="B69" s="43" t="str">
        <f>INDEX(Dots!A:A,D69)</f>
        <v>00687308</v>
      </c>
      <c r="C69" s="43"/>
      <c r="D69" s="13">
        <f t="shared" si="3"/>
        <v>285</v>
      </c>
      <c r="F69" s="14" t="str">
        <f>IF(B69=B$1,INDEX(Dots!E:E,D69),"")</f>
        <v/>
      </c>
      <c r="G69" s="14">
        <f t="shared" si="6"/>
        <v>0</v>
      </c>
      <c r="H69" s="14">
        <f t="shared" si="7"/>
        <v>0</v>
      </c>
      <c r="I69" s="15" t="str">
        <f>IF(B69=B$1,INDEX(Dots!G:G,D69),"")</f>
        <v/>
      </c>
      <c r="J69" s="15" t="str">
        <f>IF(B69=B$1,INDEX(Dots!H:H,D69),"")</f>
        <v/>
      </c>
      <c r="K69" s="15" t="str">
        <f>IF(B69=B$1,INDEX(Dots!F:F,D69),"")</f>
        <v/>
      </c>
    </row>
    <row r="70" spans="1:11" s="13" customFormat="1" hidden="1">
      <c r="A70" s="13" t="str">
        <f>IF(B70=B$1,"("&amp;I70&amp;")"&amp;" - "&amp;INDEX(Dots!D:D,D70),"")</f>
        <v/>
      </c>
      <c r="B70" s="43" t="str">
        <f>INDEX(Dots!A:A,D70)</f>
        <v>00687308</v>
      </c>
      <c r="C70" s="43"/>
      <c r="D70" s="13">
        <f t="shared" si="3"/>
        <v>286</v>
      </c>
      <c r="F70" s="14" t="str">
        <f>IF(B70=B$1,INDEX(Dots!E:E,D70),"")</f>
        <v/>
      </c>
      <c r="G70" s="14">
        <f t="shared" si="6"/>
        <v>0</v>
      </c>
      <c r="H70" s="14">
        <f t="shared" si="7"/>
        <v>0</v>
      </c>
      <c r="I70" s="15" t="str">
        <f>IF(B70=B$1,INDEX(Dots!G:G,D70),"")</f>
        <v/>
      </c>
      <c r="J70" s="15" t="str">
        <f>IF(B70=B$1,INDEX(Dots!H:H,D70),"")</f>
        <v/>
      </c>
      <c r="K70" s="15" t="str">
        <f>IF(B70=B$1,INDEX(Dots!F:F,D70),"")</f>
        <v/>
      </c>
    </row>
    <row r="71" spans="1:11" s="13" customFormat="1" hidden="1">
      <c r="A71" s="13" t="str">
        <f>IF(B71=B$1,"("&amp;I71&amp;")"&amp;" - "&amp;INDEX(Dots!D:D,D71),"")</f>
        <v/>
      </c>
      <c r="B71" s="43" t="str">
        <f>INDEX(Dots!A:A,D71)</f>
        <v>00687308</v>
      </c>
      <c r="C71" s="43"/>
      <c r="D71" s="13">
        <f t="shared" si="3"/>
        <v>287</v>
      </c>
      <c r="F71" s="14" t="str">
        <f>IF(B71=B$1,INDEX(Dots!E:E,D71),"")</f>
        <v/>
      </c>
      <c r="G71" s="14">
        <f t="shared" si="6"/>
        <v>0</v>
      </c>
      <c r="H71" s="14">
        <f t="shared" si="7"/>
        <v>0</v>
      </c>
      <c r="I71" s="15" t="str">
        <f>IF(B71=B$1,INDEX(Dots!G:G,D71),"")</f>
        <v/>
      </c>
      <c r="J71" s="15" t="str">
        <f>IF(B71=B$1,INDEX(Dots!H:H,D71),"")</f>
        <v/>
      </c>
      <c r="K71" s="15" t="str">
        <f>IF(B71=B$1,INDEX(Dots!F:F,D71),"")</f>
        <v/>
      </c>
    </row>
    <row r="72" spans="1:11" s="13" customFormat="1" hidden="1">
      <c r="A72" s="13" t="str">
        <f>IF(B72=B$1,"("&amp;I72&amp;")"&amp;" - "&amp;INDEX(Dots!D:D,D72),"")</f>
        <v/>
      </c>
      <c r="B72" s="43" t="str">
        <f>INDEX(Dots!A:A,D72)</f>
        <v>00687308 3</v>
      </c>
      <c r="C72" s="43"/>
      <c r="D72" s="13">
        <f t="shared" si="3"/>
        <v>288</v>
      </c>
      <c r="F72" s="14" t="str">
        <f>IF(B72=B$1,INDEX(Dots!E:E,D72),"")</f>
        <v/>
      </c>
      <c r="G72" s="14">
        <f t="shared" si="6"/>
        <v>0</v>
      </c>
      <c r="H72" s="14">
        <f t="shared" si="7"/>
        <v>0</v>
      </c>
      <c r="I72" s="15" t="str">
        <f>IF(B72=B$1,INDEX(Dots!G:G,D72),"")</f>
        <v/>
      </c>
      <c r="J72" s="15" t="str">
        <f>IF(B72=B$1,INDEX(Dots!H:H,D72),"")</f>
        <v/>
      </c>
      <c r="K72" s="15" t="str">
        <f>IF(B72=B$1,INDEX(Dots!F:F,D72),"")</f>
        <v/>
      </c>
    </row>
    <row r="73" spans="1:11" s="13" customFormat="1" hidden="1">
      <c r="A73" s="13" t="str">
        <f>IF(B73=B$1,"("&amp;I73&amp;")"&amp;" - "&amp;INDEX(Dots!D:D,D73),"")</f>
        <v/>
      </c>
      <c r="B73" s="43" t="str">
        <f>INDEX(Dots!A:A,D73)</f>
        <v>00687308 6</v>
      </c>
      <c r="C73" s="43"/>
      <c r="D73" s="13">
        <f t="shared" si="3"/>
        <v>289</v>
      </c>
      <c r="F73" s="14" t="str">
        <f>IF(B73=B$1,INDEX(Dots!E:E,D73),"")</f>
        <v/>
      </c>
      <c r="G73" s="14">
        <f t="shared" si="6"/>
        <v>0</v>
      </c>
      <c r="H73" s="14">
        <f t="shared" si="7"/>
        <v>0</v>
      </c>
      <c r="I73" s="15" t="str">
        <f>IF(B73=B$1,INDEX(Dots!G:G,D73),"")</f>
        <v/>
      </c>
      <c r="J73" s="15" t="str">
        <f>IF(B73=B$1,INDEX(Dots!H:H,D73),"")</f>
        <v/>
      </c>
      <c r="K73" s="15" t="str">
        <f>IF(B73=B$1,INDEX(Dots!F:F,D73),"")</f>
        <v/>
      </c>
    </row>
    <row r="74" spans="1:11" s="13" customFormat="1" hidden="1">
      <c r="A74" s="13" t="str">
        <f>IF(B74=B$1,"("&amp;I74&amp;")"&amp;" - "&amp;INDEX(Dots!D:D,D74),"")</f>
        <v/>
      </c>
      <c r="B74" s="43" t="str">
        <f>INDEX(Dots!A:A,D74)</f>
        <v>00687308 1</v>
      </c>
      <c r="C74" s="43"/>
      <c r="D74" s="13">
        <f t="shared" si="3"/>
        <v>290</v>
      </c>
      <c r="F74" s="14" t="str">
        <f>IF(B74=B$1,INDEX(Dots!E:E,D74),"")</f>
        <v/>
      </c>
      <c r="G74" s="14">
        <f t="shared" si="6"/>
        <v>0</v>
      </c>
      <c r="H74" s="14">
        <f t="shared" si="7"/>
        <v>0</v>
      </c>
      <c r="I74" s="15" t="str">
        <f>IF(B74=B$1,INDEX(Dots!G:G,D74),"")</f>
        <v/>
      </c>
      <c r="J74" s="15" t="str">
        <f>IF(B74=B$1,INDEX(Dots!H:H,D74),"")</f>
        <v/>
      </c>
      <c r="K74" s="15" t="str">
        <f>IF(B74=B$1,INDEX(Dots!F:F,D74),"")</f>
        <v/>
      </c>
    </row>
    <row r="75" spans="1:11" s="13" customFormat="1" hidden="1">
      <c r="A75" s="13" t="str">
        <f>IF(B75=B$1,"("&amp;I75&amp;")"&amp;" - "&amp;INDEX(Dots!D:D,D75),"")</f>
        <v/>
      </c>
      <c r="B75" s="43" t="str">
        <f>INDEX(Dots!A:A,D75)</f>
        <v>00687308 8</v>
      </c>
      <c r="C75" s="43"/>
      <c r="D75" s="13">
        <f t="shared" si="3"/>
        <v>291</v>
      </c>
      <c r="F75" s="14" t="str">
        <f>IF(B75=B$1,INDEX(Dots!E:E,D75),"")</f>
        <v/>
      </c>
      <c r="G75" s="14">
        <f t="shared" si="6"/>
        <v>0</v>
      </c>
      <c r="H75" s="14">
        <f t="shared" si="7"/>
        <v>0</v>
      </c>
      <c r="I75" s="15" t="str">
        <f>IF(B75=B$1,INDEX(Dots!G:G,D75),"")</f>
        <v/>
      </c>
      <c r="J75" s="15" t="str">
        <f>IF(B75=B$1,INDEX(Dots!H:H,D75),"")</f>
        <v/>
      </c>
      <c r="K75" s="15" t="str">
        <f>IF(B75=B$1,INDEX(Dots!F:F,D75),"")</f>
        <v/>
      </c>
    </row>
    <row r="76" spans="1:11" s="13" customFormat="1" hidden="1">
      <c r="A76" s="13" t="str">
        <f>IF(B76=B$1,"("&amp;I76&amp;")"&amp;" - "&amp;INDEX(Dots!D:D,D76),"")</f>
        <v/>
      </c>
      <c r="B76" s="43" t="str">
        <f>INDEX(Dots!A:A,D76)</f>
        <v>31825443</v>
      </c>
      <c r="C76" s="43"/>
      <c r="D76" s="13">
        <f t="shared" si="3"/>
        <v>292</v>
      </c>
      <c r="F76" s="14" t="str">
        <f>IF(B76=B$1,INDEX(Dots!E:E,D76),"")</f>
        <v/>
      </c>
      <c r="G76" s="14">
        <f t="shared" si="6"/>
        <v>0</v>
      </c>
      <c r="H76" s="14">
        <f t="shared" si="7"/>
        <v>0</v>
      </c>
      <c r="I76" s="15" t="str">
        <f>IF(B76=B$1,INDEX(Dots!G:G,D76),"")</f>
        <v/>
      </c>
      <c r="J76" s="15" t="str">
        <f>IF(B76=B$1,INDEX(Dots!H:H,D76),"")</f>
        <v/>
      </c>
      <c r="K76" s="15" t="str">
        <f>IF(B76=B$1,INDEX(Dots!F:F,D76),"")</f>
        <v/>
      </c>
    </row>
    <row r="77" spans="1:11" s="13" customFormat="1" hidden="1">
      <c r="A77" s="13" t="str">
        <f>IF(B77=B$1,"("&amp;I77&amp;")"&amp;" - "&amp;INDEX(Dots!D:D,D77),"")</f>
        <v/>
      </c>
      <c r="B77" s="43" t="str">
        <f>INDEX(Dots!A:A,D77)</f>
        <v>31825443</v>
      </c>
      <c r="C77" s="43"/>
      <c r="D77" s="13">
        <f t="shared" si="3"/>
        <v>293</v>
      </c>
      <c r="F77" s="14" t="str">
        <f>IF(B77=B$1,INDEX(Dots!E:E,D77),"")</f>
        <v/>
      </c>
      <c r="G77" s="14">
        <f t="shared" si="6"/>
        <v>0</v>
      </c>
      <c r="H77" s="14">
        <f t="shared" si="7"/>
        <v>0</v>
      </c>
      <c r="I77" s="15" t="str">
        <f>IF(B77=B$1,INDEX(Dots!G:G,D77),"")</f>
        <v/>
      </c>
      <c r="J77" s="15" t="str">
        <f>IF(B77=B$1,INDEX(Dots!H:H,D77),"")</f>
        <v/>
      </c>
      <c r="K77" s="15" t="str">
        <f>IF(B77=B$1,INDEX(Dots!F:F,D77),"")</f>
        <v/>
      </c>
    </row>
    <row r="78" spans="1:11" s="13" customFormat="1" hidden="1">
      <c r="A78" s="13" t="str">
        <f>IF(B78=B$1,"("&amp;I78&amp;")"&amp;" - "&amp;INDEX(Dots!D:D,D78),"")</f>
        <v/>
      </c>
      <c r="B78" s="43" t="str">
        <f>INDEX(Dots!A:A,D78)</f>
        <v>31825443</v>
      </c>
      <c r="C78" s="43"/>
      <c r="D78" s="13">
        <f t="shared" si="3"/>
        <v>294</v>
      </c>
      <c r="F78" s="14" t="str">
        <f>IF(B78=B$1,INDEX(Dots!E:E,D78),"")</f>
        <v/>
      </c>
      <c r="G78" s="14">
        <f t="shared" si="6"/>
        <v>0</v>
      </c>
      <c r="H78" s="14">
        <f t="shared" si="7"/>
        <v>0</v>
      </c>
      <c r="I78" s="15" t="str">
        <f>IF(B78=B$1,INDEX(Dots!G:G,D78),"")</f>
        <v/>
      </c>
      <c r="J78" s="15" t="str">
        <f>IF(B78=B$1,INDEX(Dots!H:H,D78),"")</f>
        <v/>
      </c>
      <c r="K78" s="15" t="str">
        <f>IF(B78=B$1,INDEX(Dots!F:F,D78),"")</f>
        <v/>
      </c>
    </row>
    <row r="79" spans="1:11" s="13" customFormat="1" hidden="1">
      <c r="A79" s="13" t="str">
        <f>IF(B79=B$1,"("&amp;I79&amp;")"&amp;" - "&amp;INDEX(Dots!D:D,D79),"")</f>
        <v/>
      </c>
      <c r="B79" s="43" t="str">
        <f>INDEX(Dots!A:A,D79)</f>
        <v>00586455</v>
      </c>
      <c r="C79" s="43"/>
      <c r="D79" s="13">
        <f t="shared" si="3"/>
        <v>295</v>
      </c>
      <c r="F79" s="14" t="str">
        <f>IF(B79=B$1,INDEX(Dots!E:E,D79),"")</f>
        <v/>
      </c>
      <c r="G79" s="14">
        <f t="shared" si="6"/>
        <v>0</v>
      </c>
      <c r="H79" s="14">
        <f t="shared" si="7"/>
        <v>0</v>
      </c>
      <c r="I79" s="15" t="str">
        <f>IF(B79=B$1,INDEX(Dots!G:G,D79),"")</f>
        <v/>
      </c>
      <c r="J79" s="15" t="str">
        <f>IF(B79=B$1,INDEX(Dots!H:H,D79),"")</f>
        <v/>
      </c>
      <c r="K79" s="15" t="str">
        <f>IF(B79=B$1,INDEX(Dots!F:F,D79),"")</f>
        <v/>
      </c>
    </row>
    <row r="80" spans="1:11" s="13" customFormat="1" hidden="1">
      <c r="A80" s="13" t="str">
        <f>IF(B80=B$1,"("&amp;I80&amp;")"&amp;" - "&amp;INDEX(Dots!D:D,D80),"")</f>
        <v/>
      </c>
      <c r="B80" s="43" t="str">
        <f>INDEX(Dots!A:A,D80)</f>
        <v>00586455</v>
      </c>
      <c r="C80" s="43"/>
      <c r="D80" s="13">
        <f t="shared" si="3"/>
        <v>296</v>
      </c>
      <c r="F80" s="14" t="str">
        <f>IF(B80=B$1,INDEX(Dots!E:E,D80),"")</f>
        <v/>
      </c>
      <c r="G80" s="14">
        <f t="shared" si="6"/>
        <v>0</v>
      </c>
      <c r="H80" s="14">
        <f t="shared" si="7"/>
        <v>0</v>
      </c>
      <c r="I80" s="15" t="str">
        <f>IF(B80=B$1,INDEX(Dots!G:G,D80),"")</f>
        <v/>
      </c>
      <c r="J80" s="15" t="str">
        <f>IF(B80=B$1,INDEX(Dots!H:H,D80),"")</f>
        <v/>
      </c>
      <c r="K80" s="15" t="str">
        <f>IF(B80=B$1,INDEX(Dots!F:F,D80),"")</f>
        <v/>
      </c>
    </row>
    <row r="81" spans="1:11" s="13" customFormat="1" hidden="1">
      <c r="A81" s="13" t="str">
        <f>IF(B81=B$1,"("&amp;I81&amp;")"&amp;" - "&amp;INDEX(Dots!D:D,D81),"")</f>
        <v/>
      </c>
      <c r="B81" s="43" t="str">
        <f>INDEX(Dots!A:A,D81)</f>
        <v>00586455</v>
      </c>
      <c r="C81" s="43"/>
      <c r="D81" s="13">
        <f t="shared" ref="D81:D101" si="8">D80+1</f>
        <v>297</v>
      </c>
      <c r="F81" s="14" t="str">
        <f>IF(B81=B$1,INDEX(Dots!E:E,D81),"")</f>
        <v/>
      </c>
      <c r="G81" s="14">
        <f t="shared" si="6"/>
        <v>0</v>
      </c>
      <c r="H81" s="14">
        <f t="shared" si="7"/>
        <v>0</v>
      </c>
      <c r="I81" s="15" t="str">
        <f>IF(B81=B$1,INDEX(Dots!G:G,D81),"")</f>
        <v/>
      </c>
      <c r="J81" s="15" t="str">
        <f>IF(B81=B$1,INDEX(Dots!H:H,D81),"")</f>
        <v/>
      </c>
      <c r="K81" s="15" t="str">
        <f>IF(B81=B$1,INDEX(Dots!F:F,D81),"")</f>
        <v/>
      </c>
    </row>
    <row r="82" spans="1:11" s="13" customFormat="1" hidden="1">
      <c r="A82" s="13" t="str">
        <f>IF(B82=B$1,"("&amp;I82&amp;")"&amp;" - "&amp;INDEX(Dots!D:D,D82),"")</f>
        <v/>
      </c>
      <c r="B82" s="43" t="str">
        <f>INDEX(Dots!A:A,D82)</f>
        <v>00586455</v>
      </c>
      <c r="C82" s="43"/>
      <c r="D82" s="13">
        <f t="shared" si="8"/>
        <v>298</v>
      </c>
      <c r="F82" s="14" t="str">
        <f>IF(B82=B$1,INDEX(Dots!E:E,D82),"")</f>
        <v/>
      </c>
      <c r="G82" s="14">
        <f t="shared" si="6"/>
        <v>0</v>
      </c>
      <c r="H82" s="14">
        <f t="shared" si="7"/>
        <v>0</v>
      </c>
      <c r="I82" s="15" t="str">
        <f>IF(B82=B$1,INDEX(Dots!G:G,D82),"")</f>
        <v/>
      </c>
      <c r="J82" s="15" t="str">
        <f>IF(B82=B$1,INDEX(Dots!H:H,D82),"")</f>
        <v/>
      </c>
      <c r="K82" s="15" t="str">
        <f>IF(B82=B$1,INDEX(Dots!F:F,D82),"")</f>
        <v/>
      </c>
    </row>
    <row r="83" spans="1:11" s="13" customFormat="1" hidden="1">
      <c r="A83" s="13" t="str">
        <f>IF(B83=B$1,"("&amp;I83&amp;")"&amp;" - "&amp;INDEX(Dots!D:D,D83),"")</f>
        <v/>
      </c>
      <c r="B83" s="43" t="str">
        <f>INDEX(Dots!A:A,D83)</f>
        <v>00586455</v>
      </c>
      <c r="C83" s="43"/>
      <c r="D83" s="13">
        <f t="shared" si="8"/>
        <v>299</v>
      </c>
      <c r="F83" s="14" t="str">
        <f>IF(B83=B$1,INDEX(Dots!E:E,D83),"")</f>
        <v/>
      </c>
      <c r="G83" s="14">
        <f t="shared" si="6"/>
        <v>0</v>
      </c>
      <c r="H83" s="14">
        <f t="shared" si="7"/>
        <v>0</v>
      </c>
      <c r="I83" s="15" t="str">
        <f>IF(B83=B$1,INDEX(Dots!G:G,D83),"")</f>
        <v/>
      </c>
      <c r="J83" s="15" t="str">
        <f>IF(B83=B$1,INDEX(Dots!H:H,D83),"")</f>
        <v/>
      </c>
      <c r="K83" s="15" t="str">
        <f>IF(B83=B$1,INDEX(Dots!F:F,D83),"")</f>
        <v/>
      </c>
    </row>
    <row r="84" spans="1:11" s="13" customFormat="1" hidden="1">
      <c r="A84" s="13" t="str">
        <f>IF(B84=B$1,"("&amp;I84&amp;")"&amp;" - "&amp;INDEX(Dots!D:D,D84),"")</f>
        <v/>
      </c>
      <c r="B84" s="43" t="str">
        <f>INDEX(Dots!A:A,D84)</f>
        <v>31771688</v>
      </c>
      <c r="C84" s="43"/>
      <c r="D84" s="13">
        <f t="shared" si="8"/>
        <v>300</v>
      </c>
      <c r="F84" s="14" t="str">
        <f>IF(B84=B$1,INDEX(Dots!E:E,D84),"")</f>
        <v/>
      </c>
      <c r="G84" s="14">
        <f t="shared" si="6"/>
        <v>0</v>
      </c>
      <c r="H84" s="14">
        <f t="shared" si="7"/>
        <v>0</v>
      </c>
      <c r="I84" s="15" t="str">
        <f>IF(B84=B$1,INDEX(Dots!G:G,D84),"")</f>
        <v/>
      </c>
      <c r="J84" s="15" t="str">
        <f>IF(B84=B$1,INDEX(Dots!H:H,D84),"")</f>
        <v/>
      </c>
      <c r="K84" s="15" t="str">
        <f>IF(B84=B$1,INDEX(Dots!F:F,D84),"")</f>
        <v/>
      </c>
    </row>
    <row r="85" spans="1:11" s="13" customFormat="1" hidden="1">
      <c r="A85" s="13" t="str">
        <f>IF(B85=B$1,"("&amp;I85&amp;")"&amp;" - "&amp;INDEX(Dots!D:D,D85),"")</f>
        <v/>
      </c>
      <c r="B85" s="43" t="str">
        <f>INDEX(Dots!A:A,D85)</f>
        <v>31771688</v>
      </c>
      <c r="C85" s="43"/>
      <c r="D85" s="13">
        <f t="shared" si="8"/>
        <v>301</v>
      </c>
      <c r="F85" s="14" t="str">
        <f>IF(B85=B$1,INDEX(Dots!E:E,D85),"")</f>
        <v/>
      </c>
      <c r="G85" s="14">
        <f t="shared" si="6"/>
        <v>0</v>
      </c>
      <c r="H85" s="14">
        <f t="shared" si="7"/>
        <v>0</v>
      </c>
      <c r="I85" s="15" t="str">
        <f>IF(B85=B$1,INDEX(Dots!G:G,D85),"")</f>
        <v/>
      </c>
      <c r="J85" s="15" t="str">
        <f>IF(B85=B$1,INDEX(Dots!H:H,D85),"")</f>
        <v/>
      </c>
      <c r="K85" s="15" t="str">
        <f>IF(B85=B$1,INDEX(Dots!F:F,D85),"")</f>
        <v/>
      </c>
    </row>
    <row r="86" spans="1:11" s="13" customFormat="1" hidden="1">
      <c r="A86" s="13" t="str">
        <f>IF(B86=B$1,"("&amp;I86&amp;")"&amp;" - "&amp;INDEX(Dots!D:D,D86),"")</f>
        <v/>
      </c>
      <c r="B86" s="43" t="str">
        <f>INDEX(Dots!A:A,D86)</f>
        <v>31771688</v>
      </c>
      <c r="C86" s="43"/>
      <c r="D86" s="13">
        <f t="shared" si="8"/>
        <v>302</v>
      </c>
      <c r="F86" s="14" t="str">
        <f>IF(B86=B$1,INDEX(Dots!E:E,D86),"")</f>
        <v/>
      </c>
      <c r="G86" s="14">
        <f t="shared" si="6"/>
        <v>0</v>
      </c>
      <c r="H86" s="14">
        <f t="shared" si="7"/>
        <v>0</v>
      </c>
      <c r="I86" s="15" t="str">
        <f>IF(B86=B$1,INDEX(Dots!G:G,D86),"")</f>
        <v/>
      </c>
      <c r="J86" s="15" t="str">
        <f>IF(B86=B$1,INDEX(Dots!H:H,D86),"")</f>
        <v/>
      </c>
      <c r="K86" s="15" t="str">
        <f>IF(B86=B$1,INDEX(Dots!F:F,D86),"")</f>
        <v/>
      </c>
    </row>
    <row r="87" spans="1:11" s="13" customFormat="1" hidden="1">
      <c r="A87" s="13" t="str">
        <f>IF(B87=B$1,"("&amp;I87&amp;")"&amp;" - "&amp;INDEX(Dots!D:D,D87),"")</f>
        <v/>
      </c>
      <c r="B87" s="43" t="str">
        <f>INDEX(Dots!A:A,D87)</f>
        <v>31771688</v>
      </c>
      <c r="C87" s="43"/>
      <c r="D87" s="13">
        <f t="shared" si="8"/>
        <v>303</v>
      </c>
      <c r="F87" s="14" t="str">
        <f>IF(B87=B$1,INDEX(Dots!E:E,D87),"")</f>
        <v/>
      </c>
      <c r="G87" s="14">
        <f t="shared" si="6"/>
        <v>0</v>
      </c>
      <c r="H87" s="14">
        <f t="shared" si="7"/>
        <v>0</v>
      </c>
      <c r="I87" s="15" t="str">
        <f>IF(B87=B$1,INDEX(Dots!G:G,D87),"")</f>
        <v/>
      </c>
      <c r="J87" s="15" t="str">
        <f>IF(B87=B$1,INDEX(Dots!H:H,D87),"")</f>
        <v/>
      </c>
      <c r="K87" s="15" t="str">
        <f>IF(B87=B$1,INDEX(Dots!F:F,D87),"")</f>
        <v/>
      </c>
    </row>
    <row r="88" spans="1:11" s="13" customFormat="1" hidden="1">
      <c r="A88" s="13" t="str">
        <f>IF(B88=B$1,"("&amp;I88&amp;")"&amp;" - "&amp;INDEX(Dots!D:D,D88),"")</f>
        <v/>
      </c>
      <c r="B88" s="43" t="str">
        <f>INDEX(Dots!A:A,D88)</f>
        <v>31805540</v>
      </c>
      <c r="C88" s="43"/>
      <c r="D88" s="13">
        <f t="shared" si="8"/>
        <v>304</v>
      </c>
      <c r="F88" s="14" t="str">
        <f>IF(B88=B$1,INDEX(Dots!E:E,D88),"")</f>
        <v/>
      </c>
      <c r="G88" s="14">
        <f t="shared" si="6"/>
        <v>0</v>
      </c>
      <c r="H88" s="14">
        <f t="shared" si="7"/>
        <v>0</v>
      </c>
      <c r="I88" s="15" t="str">
        <f>IF(B88=B$1,INDEX(Dots!G:G,D88),"")</f>
        <v/>
      </c>
      <c r="J88" s="15" t="str">
        <f>IF(B88=B$1,INDEX(Dots!H:H,D88),"")</f>
        <v/>
      </c>
      <c r="K88" s="15" t="str">
        <f>IF(B88=B$1,INDEX(Dots!F:F,D88),"")</f>
        <v/>
      </c>
    </row>
    <row r="89" spans="1:11" s="13" customFormat="1" hidden="1">
      <c r="A89" s="13" t="str">
        <f>IF(B89=B$1,"("&amp;I89&amp;")"&amp;" - "&amp;INDEX(Dots!D:D,D89),"")</f>
        <v/>
      </c>
      <c r="B89" s="43" t="str">
        <f>INDEX(Dots!A:A,D89)</f>
        <v>31805540</v>
      </c>
      <c r="C89" s="43"/>
      <c r="D89" s="13">
        <f t="shared" si="8"/>
        <v>305</v>
      </c>
      <c r="F89" s="14" t="str">
        <f>IF(B89=B$1,INDEX(Dots!E:E,D89),"")</f>
        <v/>
      </c>
      <c r="G89" s="14">
        <f t="shared" si="6"/>
        <v>0</v>
      </c>
      <c r="H89" s="14">
        <f t="shared" si="7"/>
        <v>0</v>
      </c>
      <c r="I89" s="15" t="str">
        <f>IF(B89=B$1,INDEX(Dots!G:G,D89),"")</f>
        <v/>
      </c>
      <c r="J89" s="15" t="str">
        <f>IF(B89=B$1,INDEX(Dots!H:H,D89),"")</f>
        <v/>
      </c>
      <c r="K89" s="15" t="str">
        <f>IF(B89=B$1,INDEX(Dots!F:F,D89),"")</f>
        <v/>
      </c>
    </row>
    <row r="90" spans="1:11" s="13" customFormat="1" hidden="1">
      <c r="A90" s="13" t="str">
        <f>IF(B90=B$1,"("&amp;I90&amp;")"&amp;" - "&amp;INDEX(Dots!D:D,D90),"")</f>
        <v/>
      </c>
      <c r="B90" s="43" t="str">
        <f>INDEX(Dots!A:A,D90)</f>
        <v>31805540</v>
      </c>
      <c r="C90" s="43"/>
      <c r="D90" s="13">
        <f t="shared" si="8"/>
        <v>306</v>
      </c>
      <c r="F90" s="14" t="str">
        <f>IF(B90=B$1,INDEX(Dots!E:E,D90),"")</f>
        <v/>
      </c>
      <c r="G90" s="14">
        <f t="shared" si="6"/>
        <v>0</v>
      </c>
      <c r="H90" s="14">
        <f t="shared" si="7"/>
        <v>0</v>
      </c>
      <c r="I90" s="15" t="str">
        <f>IF(B90=B$1,INDEX(Dots!G:G,D90),"")</f>
        <v/>
      </c>
      <c r="J90" s="15" t="str">
        <f>IF(B90=B$1,INDEX(Dots!H:H,D90),"")</f>
        <v/>
      </c>
      <c r="K90" s="15" t="str">
        <f>IF(B90=B$1,INDEX(Dots!F:F,D90),"")</f>
        <v/>
      </c>
    </row>
    <row r="91" spans="1:11" s="13" customFormat="1" hidden="1">
      <c r="A91" s="13" t="str">
        <f>IF(B91=B$1,"("&amp;I91&amp;")"&amp;" - "&amp;INDEX(Dots!D:D,D91),"")</f>
        <v/>
      </c>
      <c r="B91" s="43" t="str">
        <f>INDEX(Dots!A:A,D91)</f>
        <v>31805540</v>
      </c>
      <c r="C91" s="43"/>
      <c r="D91" s="13">
        <f t="shared" si="8"/>
        <v>307</v>
      </c>
      <c r="F91" s="14" t="str">
        <f>IF(B91=B$1,INDEX(Dots!E:E,D91),"")</f>
        <v/>
      </c>
      <c r="G91" s="14">
        <f t="shared" si="6"/>
        <v>0</v>
      </c>
      <c r="H91" s="14">
        <f t="shared" si="7"/>
        <v>0</v>
      </c>
      <c r="I91" s="15" t="str">
        <f>IF(B91=B$1,INDEX(Dots!G:G,D91),"")</f>
        <v/>
      </c>
      <c r="J91" s="15" t="str">
        <f>IF(B91=B$1,INDEX(Dots!H:H,D91),"")</f>
        <v/>
      </c>
      <c r="K91" s="15" t="str">
        <f>IF(B91=B$1,INDEX(Dots!F:F,D91),"")</f>
        <v/>
      </c>
    </row>
    <row r="92" spans="1:11" s="13" customFormat="1" hidden="1">
      <c r="A92" s="13" t="str">
        <f>IF(B92=B$1,"("&amp;I92&amp;")"&amp;" - "&amp;INDEX(Dots!D:D,D92),"")</f>
        <v/>
      </c>
      <c r="B92" s="43" t="str">
        <f>INDEX(Dots!A:A,D92)</f>
        <v>31805540</v>
      </c>
      <c r="C92" s="43"/>
      <c r="D92" s="13">
        <f t="shared" si="8"/>
        <v>308</v>
      </c>
      <c r="F92" s="14" t="str">
        <f>IF(B92=B$1,INDEX(Dots!E:E,D92),"")</f>
        <v/>
      </c>
      <c r="G92" s="14">
        <f t="shared" si="6"/>
        <v>0</v>
      </c>
      <c r="H92" s="14">
        <f t="shared" si="7"/>
        <v>0</v>
      </c>
      <c r="I92" s="15" t="str">
        <f>IF(B92=B$1,INDEX(Dots!G:G,D92),"")</f>
        <v/>
      </c>
      <c r="J92" s="15" t="str">
        <f>IF(B92=B$1,INDEX(Dots!H:H,D92),"")</f>
        <v/>
      </c>
      <c r="K92" s="15" t="str">
        <f>IF(B92=B$1,INDEX(Dots!F:F,D92),"")</f>
        <v/>
      </c>
    </row>
    <row r="93" spans="1:11" s="13" customFormat="1" hidden="1">
      <c r="A93" s="13" t="str">
        <f>IF(B93=B$1,"("&amp;I93&amp;")"&amp;" - "&amp;INDEX(Dots!D:D,D93),"")</f>
        <v/>
      </c>
      <c r="B93" s="43" t="str">
        <f>INDEX(Dots!A:A,D93)</f>
        <v>31805540</v>
      </c>
      <c r="C93" s="43"/>
      <c r="D93" s="13">
        <f t="shared" si="8"/>
        <v>309</v>
      </c>
      <c r="F93" s="14" t="str">
        <f>IF(B93=B$1,INDEX(Dots!E:E,D93),"")</f>
        <v/>
      </c>
      <c r="G93" s="14">
        <f t="shared" si="6"/>
        <v>0</v>
      </c>
      <c r="H93" s="14">
        <f t="shared" si="7"/>
        <v>0</v>
      </c>
      <c r="I93" s="15" t="str">
        <f>IF(B93=B$1,INDEX(Dots!G:G,D93),"")</f>
        <v/>
      </c>
      <c r="J93" s="15" t="str">
        <f>IF(B93=B$1,INDEX(Dots!H:H,D93),"")</f>
        <v/>
      </c>
      <c r="K93" s="15" t="str">
        <f>IF(B93=B$1,INDEX(Dots!F:F,D93),"")</f>
        <v/>
      </c>
    </row>
    <row r="94" spans="1:11" s="13" customFormat="1" hidden="1">
      <c r="A94" s="13" t="str">
        <f>IF(B94=B$1,"("&amp;I94&amp;")"&amp;" - "&amp;INDEX(Dots!D:D,D94),"")</f>
        <v/>
      </c>
      <c r="B94" s="43" t="str">
        <f>INDEX(Dots!A:A,D94)</f>
        <v>30793009</v>
      </c>
      <c r="C94" s="43"/>
      <c r="D94" s="13">
        <f t="shared" si="8"/>
        <v>310</v>
      </c>
      <c r="F94" s="14" t="str">
        <f>IF(B94=B$1,INDEX(Dots!E:E,D94),"")</f>
        <v/>
      </c>
      <c r="G94" s="14">
        <f t="shared" si="6"/>
        <v>0</v>
      </c>
      <c r="H94" s="14">
        <f t="shared" si="7"/>
        <v>0</v>
      </c>
      <c r="I94" s="15" t="str">
        <f>IF(B94=B$1,INDEX(Dots!G:G,D94),"")</f>
        <v/>
      </c>
      <c r="J94" s="15" t="str">
        <f>IF(B94=B$1,INDEX(Dots!H:H,D94),"")</f>
        <v/>
      </c>
      <c r="K94" s="15" t="str">
        <f>IF(B94=B$1,INDEX(Dots!F:F,D94),"")</f>
        <v/>
      </c>
    </row>
    <row r="95" spans="1:11" s="13" customFormat="1" hidden="1">
      <c r="A95" s="13" t="str">
        <f>IF(B95=B$1,"("&amp;I95&amp;")"&amp;" - "&amp;INDEX(Dots!D:D,D95),"")</f>
        <v/>
      </c>
      <c r="B95" s="43" t="str">
        <f>INDEX(Dots!A:A,D95)</f>
        <v>30793009</v>
      </c>
      <c r="C95" s="43"/>
      <c r="D95" s="13">
        <f t="shared" si="8"/>
        <v>311</v>
      </c>
      <c r="F95" s="14" t="str">
        <f>IF(B95=B$1,INDEX(Dots!E:E,D95),"")</f>
        <v/>
      </c>
      <c r="G95" s="14">
        <f t="shared" si="6"/>
        <v>0</v>
      </c>
      <c r="H95" s="14">
        <f t="shared" si="7"/>
        <v>0</v>
      </c>
      <c r="I95" s="15" t="str">
        <f>IF(B95=B$1,INDEX(Dots!G:G,D95),"")</f>
        <v/>
      </c>
      <c r="J95" s="15" t="str">
        <f>IF(B95=B$1,INDEX(Dots!H:H,D95),"")</f>
        <v/>
      </c>
      <c r="K95" s="15" t="str">
        <f>IF(B95=B$1,INDEX(Dots!F:F,D95),"")</f>
        <v/>
      </c>
    </row>
    <row r="96" spans="1:11" s="13" customFormat="1" hidden="1">
      <c r="A96" s="13" t="str">
        <f>IF(B96=B$1,"("&amp;I96&amp;")"&amp;" - "&amp;INDEX(Dots!D:D,D96),"")</f>
        <v/>
      </c>
      <c r="B96" s="43" t="str">
        <f>INDEX(Dots!A:A,D96)</f>
        <v>30793009</v>
      </c>
      <c r="C96" s="43"/>
      <c r="D96" s="13">
        <f t="shared" si="8"/>
        <v>312</v>
      </c>
      <c r="F96" s="14" t="str">
        <f>IF(B96=B$1,INDEX(Dots!E:E,D96),"")</f>
        <v/>
      </c>
      <c r="G96" s="14">
        <f t="shared" si="6"/>
        <v>0</v>
      </c>
      <c r="H96" s="14">
        <f t="shared" si="7"/>
        <v>0</v>
      </c>
      <c r="I96" s="15" t="str">
        <f>IF(B96=B$1,INDEX(Dots!G:G,D96),"")</f>
        <v/>
      </c>
      <c r="J96" s="15" t="str">
        <f>IF(B96=B$1,INDEX(Dots!H:H,D96),"")</f>
        <v/>
      </c>
      <c r="K96" s="15" t="str">
        <f>IF(B96=B$1,INDEX(Dots!F:F,D96),"")</f>
        <v/>
      </c>
    </row>
    <row r="97" spans="1:11" s="13" customFormat="1" hidden="1">
      <c r="A97" s="13" t="str">
        <f>IF(B97=B$1,"("&amp;I97&amp;")"&amp;" - "&amp;INDEX(Dots!D:D,D97),"")</f>
        <v/>
      </c>
      <c r="B97" s="43" t="str">
        <f>INDEX(Dots!A:A,D97)</f>
        <v>30793009</v>
      </c>
      <c r="C97" s="43"/>
      <c r="D97" s="13">
        <f t="shared" si="8"/>
        <v>313</v>
      </c>
      <c r="F97" s="14" t="str">
        <f>IF(B97=B$1,INDEX(Dots!E:E,D97),"")</f>
        <v/>
      </c>
      <c r="G97" s="14">
        <f t="shared" si="6"/>
        <v>0</v>
      </c>
      <c r="H97" s="14">
        <f t="shared" si="7"/>
        <v>0</v>
      </c>
      <c r="I97" s="15" t="str">
        <f>IF(B97=B$1,INDEX(Dots!G:G,D97),"")</f>
        <v/>
      </c>
      <c r="J97" s="15" t="str">
        <f>IF(B97=B$1,INDEX(Dots!H:H,D97),"")</f>
        <v/>
      </c>
      <c r="K97" s="15" t="str">
        <f>IF(B97=B$1,INDEX(Dots!F:F,D97),"")</f>
        <v/>
      </c>
    </row>
    <row r="98" spans="1:11" s="13" customFormat="1" hidden="1">
      <c r="A98" s="13" t="str">
        <f>IF(B98=B$1,"("&amp;I98&amp;")"&amp;" - "&amp;INDEX(Dots!D:D,D98),"")</f>
        <v/>
      </c>
      <c r="B98" s="43" t="str">
        <f>INDEX(Dots!A:A,D98)</f>
        <v>00677604</v>
      </c>
      <c r="C98" s="43"/>
      <c r="D98" s="13">
        <f t="shared" si="8"/>
        <v>314</v>
      </c>
      <c r="F98" s="14" t="str">
        <f>IF(B98=B$1,INDEX(Dots!E:E,D98),"")</f>
        <v/>
      </c>
      <c r="G98" s="14">
        <f t="shared" si="6"/>
        <v>0</v>
      </c>
      <c r="H98" s="14">
        <f t="shared" si="7"/>
        <v>0</v>
      </c>
      <c r="I98" s="15" t="str">
        <f>IF(B98=B$1,INDEX(Dots!G:G,D98),"")</f>
        <v/>
      </c>
      <c r="J98" s="15" t="str">
        <f>IF(B98=B$1,INDEX(Dots!H:H,D98),"")</f>
        <v/>
      </c>
      <c r="K98" s="15" t="str">
        <f>IF(B98=B$1,INDEX(Dots!F:F,D98),"")</f>
        <v/>
      </c>
    </row>
    <row r="99" spans="1:11" s="13" customFormat="1" hidden="1">
      <c r="A99" s="13" t="str">
        <f>IF(B99=B$1,"("&amp;I99&amp;")"&amp;" - "&amp;INDEX(Dots!D:D,D99),"")</f>
        <v/>
      </c>
      <c r="B99" s="43" t="str">
        <f>INDEX(Dots!A:A,D99)</f>
        <v>00677604</v>
      </c>
      <c r="C99" s="43"/>
      <c r="D99" s="13">
        <f t="shared" si="8"/>
        <v>315</v>
      </c>
      <c r="F99" s="14" t="str">
        <f>IF(B99=B$1,INDEX(Dots!E:E,D99),"")</f>
        <v/>
      </c>
      <c r="G99" s="14">
        <f t="shared" si="6"/>
        <v>0</v>
      </c>
      <c r="H99" s="14">
        <f t="shared" si="7"/>
        <v>0</v>
      </c>
      <c r="I99" s="15" t="str">
        <f>IF(B99=B$1,INDEX(Dots!G:G,D99),"")</f>
        <v/>
      </c>
      <c r="J99" s="15" t="str">
        <f>IF(B99=B$1,INDEX(Dots!H:H,D99),"")</f>
        <v/>
      </c>
      <c r="K99" s="15" t="str">
        <f>IF(B99=B$1,INDEX(Dots!F:F,D99),"")</f>
        <v/>
      </c>
    </row>
    <row r="100" spans="1:11" s="13" customFormat="1" hidden="1">
      <c r="A100" s="13" t="str">
        <f>IF(B100=B$1,"("&amp;I100&amp;")"&amp;" - "&amp;INDEX(Dots!D:D,D100),"")</f>
        <v/>
      </c>
      <c r="B100" s="43" t="str">
        <f>INDEX(Dots!A:A,D100)</f>
        <v>00677604</v>
      </c>
      <c r="C100" s="43"/>
      <c r="D100" s="13">
        <f t="shared" si="8"/>
        <v>316</v>
      </c>
      <c r="F100" s="14" t="str">
        <f>IF(B100=B$1,INDEX(Dots!E:E,D100),"")</f>
        <v/>
      </c>
      <c r="G100" s="14">
        <f t="shared" si="6"/>
        <v>0</v>
      </c>
      <c r="H100" s="14">
        <f t="shared" si="7"/>
        <v>0</v>
      </c>
      <c r="I100" s="15" t="str">
        <f>IF(B100=B$1,INDEX(Dots!G:G,D100),"")</f>
        <v/>
      </c>
      <c r="J100" s="15" t="str">
        <f>IF(B100=B$1,INDEX(Dots!H:H,D100),"")</f>
        <v/>
      </c>
      <c r="K100" s="15" t="str">
        <f>IF(B100=B$1,INDEX(Dots!F:F,D100),"")</f>
        <v/>
      </c>
    </row>
    <row r="101" spans="1:11" s="13" customFormat="1" hidden="1">
      <c r="A101" s="13" t="str">
        <f>IF(B101=B$1,"("&amp;I101&amp;")"&amp;" - "&amp;INDEX(Dots!D:D,D101),"")</f>
        <v/>
      </c>
      <c r="B101" s="43" t="str">
        <f>INDEX(Dots!A:A,D101)</f>
        <v>30811082</v>
      </c>
      <c r="C101" s="43"/>
      <c r="D101" s="13">
        <f t="shared" si="8"/>
        <v>317</v>
      </c>
      <c r="F101" s="14" t="str">
        <f>IF(B101=B$1,INDEX(Dots!E:E,D101),"")</f>
        <v/>
      </c>
      <c r="G101" s="14">
        <f t="shared" si="6"/>
        <v>0</v>
      </c>
      <c r="H101" s="14">
        <f t="shared" si="7"/>
        <v>0</v>
      </c>
      <c r="I101" s="15" t="str">
        <f>IF(B101=B$1,INDEX(Dots!G:G,D101),"")</f>
        <v/>
      </c>
      <c r="J101" s="15" t="str">
        <f>IF(B101=B$1,INDEX(Dots!H:H,D101),"")</f>
        <v/>
      </c>
      <c r="K101" s="15" t="str">
        <f>IF(B101=B$1,INDEX(Dots!F:F,D101),"")</f>
        <v/>
      </c>
    </row>
    <row r="102" spans="1:11" s="13" customFormat="1" hidden="1">
      <c r="B102" s="43"/>
      <c r="C102" s="43"/>
      <c r="G102" s="14"/>
      <c r="H102" s="14"/>
      <c r="I102" s="15"/>
      <c r="J102" s="15"/>
    </row>
    <row r="103" spans="1:11" s="13" customFormat="1" hidden="1">
      <c r="B103" s="43"/>
      <c r="C103" s="43"/>
      <c r="G103" s="14"/>
      <c r="H103" s="14"/>
      <c r="I103" s="15"/>
      <c r="J103" s="15"/>
    </row>
    <row r="104" spans="1:11" s="13" customFormat="1" hidden="1">
      <c r="B104" s="43"/>
      <c r="C104" s="43"/>
      <c r="G104" s="14"/>
      <c r="H104" s="14"/>
      <c r="I104" s="15"/>
      <c r="J104" s="15"/>
    </row>
    <row r="105" spans="1:11" s="13" customFormat="1" ht="135" hidden="1">
      <c r="B105" s="43"/>
      <c r="C105" s="43"/>
      <c r="E105" s="56" t="s">
        <v>683</v>
      </c>
      <c r="G105" s="14"/>
      <c r="H105" s="14"/>
      <c r="I105" s="15"/>
      <c r="J105" s="15"/>
    </row>
    <row r="106" spans="1:11" s="13" customFormat="1" ht="56.25" hidden="1">
      <c r="B106" s="43"/>
      <c r="C106" s="43"/>
      <c r="E106" s="56" t="s">
        <v>1155</v>
      </c>
      <c r="G106" s="14"/>
      <c r="H106" s="14"/>
      <c r="I106" s="15"/>
      <c r="J106" s="15"/>
    </row>
    <row r="107" spans="1:11" s="13" customFormat="1" ht="45" hidden="1">
      <c r="B107" s="43"/>
      <c r="C107" s="43"/>
      <c r="E107" s="57" t="s">
        <v>684</v>
      </c>
      <c r="G107" s="14"/>
      <c r="H107" s="14"/>
      <c r="I107" s="15"/>
      <c r="J107" s="15"/>
    </row>
    <row r="108" spans="1:11" s="13" customFormat="1" ht="191.25" hidden="1">
      <c r="B108" s="50"/>
      <c r="C108" s="50"/>
      <c r="E108" s="56" t="s">
        <v>685</v>
      </c>
      <c r="G108" s="14"/>
      <c r="H108" s="14"/>
      <c r="I108" s="15"/>
      <c r="J108" s="15"/>
    </row>
    <row r="109" spans="1:11" s="17" customFormat="1" ht="15.75">
      <c r="A109" s="164" t="s">
        <v>1277</v>
      </c>
      <c r="B109" s="164"/>
      <c r="C109" s="164"/>
      <c r="D109" s="164"/>
      <c r="E109" s="164"/>
      <c r="F109" s="164"/>
      <c r="G109" s="164"/>
      <c r="H109" s="164"/>
      <c r="I109" s="16"/>
      <c r="J109" s="16"/>
    </row>
    <row r="110" spans="1:11" s="17" customFormat="1" ht="31.5" customHeight="1">
      <c r="A110" s="165" t="s">
        <v>2685</v>
      </c>
      <c r="B110" s="166"/>
      <c r="C110" s="166"/>
      <c r="D110" s="166"/>
      <c r="E110" s="166"/>
      <c r="F110" s="166"/>
      <c r="G110" s="166"/>
      <c r="H110" s="166"/>
      <c r="I110" s="19"/>
      <c r="J110" s="19"/>
    </row>
    <row r="111" spans="1:11" s="17" customFormat="1" ht="15">
      <c r="A111" s="18"/>
      <c r="B111" s="44"/>
      <c r="C111" s="44"/>
      <c r="D111" s="18"/>
      <c r="E111" s="146"/>
      <c r="F111" s="18"/>
      <c r="G111" s="21"/>
      <c r="H111" s="52" t="s">
        <v>449</v>
      </c>
      <c r="I111" s="19"/>
      <c r="J111" s="19"/>
    </row>
    <row r="112" spans="1:11" s="17" customFormat="1" ht="15.95" customHeight="1">
      <c r="A112" s="20" t="s">
        <v>271</v>
      </c>
      <c r="B112" s="45">
        <v>72</v>
      </c>
      <c r="C112" s="45"/>
      <c r="D112" s="21"/>
      <c r="E112" s="21"/>
      <c r="F112" s="21"/>
      <c r="G112" s="21"/>
      <c r="H112" s="54">
        <v>42411</v>
      </c>
      <c r="I112" s="19"/>
      <c r="J112" s="19"/>
    </row>
    <row r="113" spans="1:10" s="17" customFormat="1" ht="6.75" customHeight="1">
      <c r="A113" s="20"/>
      <c r="B113" s="46"/>
      <c r="C113" s="46"/>
      <c r="D113" s="21"/>
      <c r="E113" s="21"/>
      <c r="F113" s="21"/>
      <c r="G113" s="21"/>
      <c r="H113" s="21"/>
      <c r="I113" s="19"/>
      <c r="J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25.5" customHeight="1">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27.1.2017</v>
      </c>
      <c r="B120" s="47"/>
      <c r="C120" s="47"/>
      <c r="F120" s="6"/>
      <c r="G120" s="6"/>
      <c r="H120" s="6"/>
    </row>
    <row r="121" spans="1:10" s="5" customFormat="1" ht="36.75" customHeight="1">
      <c r="A121" s="167" t="s">
        <v>2714</v>
      </c>
      <c r="B121" s="167"/>
      <c r="C121" s="167"/>
      <c r="D121" s="7"/>
      <c r="E121" s="167" t="s">
        <v>1087</v>
      </c>
      <c r="F121" s="167"/>
      <c r="G121" s="167"/>
      <c r="H121" s="167"/>
      <c r="I121" s="7"/>
    </row>
    <row r="122" spans="1:10" s="5" customFormat="1" ht="29.25" customHeight="1">
      <c r="A122" s="163" t="s">
        <v>487</v>
      </c>
      <c r="B122" s="163"/>
      <c r="C122" s="163"/>
      <c r="D122" s="106"/>
      <c r="E122" s="163" t="s">
        <v>2598</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7"/>
      <c r="J124" s="5"/>
    </row>
    <row r="125" spans="1:10" s="4" customFormat="1" ht="24.75" customHeight="1">
      <c r="A125" s="160" t="s">
        <v>1170</v>
      </c>
      <c r="B125" s="161"/>
      <c r="C125" s="161"/>
      <c r="D125" s="161"/>
      <c r="E125" s="161"/>
      <c r="F125" s="161"/>
      <c r="G125" s="161"/>
      <c r="H125" s="162"/>
      <c r="I125" s="7"/>
      <c r="J125" s="5"/>
    </row>
    <row r="126" spans="1:10" s="4" customFormat="1" ht="16.5" customHeight="1">
      <c r="A126" s="123"/>
      <c r="B126" s="123"/>
      <c r="C126" s="123"/>
      <c r="D126" s="123"/>
      <c r="E126" s="123"/>
      <c r="F126" s="123"/>
      <c r="G126" s="123"/>
      <c r="H126" s="123"/>
      <c r="I126" s="7"/>
      <c r="J126" s="5"/>
    </row>
    <row r="127" spans="1:10" ht="146.25">
      <c r="A127" s="9" t="s">
        <v>2715</v>
      </c>
      <c r="B127" s="51"/>
      <c r="C127" s="51"/>
      <c r="D127" s="10"/>
      <c r="E127" s="9" t="s">
        <v>2716</v>
      </c>
      <c r="F127" s="9"/>
      <c r="G127" s="11"/>
      <c r="H127" s="11"/>
      <c r="I127" s="97"/>
      <c r="J127" s="8"/>
    </row>
    <row r="128" spans="1:10" ht="33.75">
      <c r="A128" s="9" t="s">
        <v>2715</v>
      </c>
      <c r="B128" s="51" t="s">
        <v>2718</v>
      </c>
      <c r="C128" s="51"/>
      <c r="D128" s="10">
        <v>42402</v>
      </c>
      <c r="E128" s="9" t="s">
        <v>2717</v>
      </c>
      <c r="F128" s="9"/>
      <c r="G128" s="11">
        <v>230</v>
      </c>
      <c r="H128" s="11">
        <v>100</v>
      </c>
      <c r="I128" s="97"/>
      <c r="J128" s="8"/>
    </row>
    <row r="129" spans="1:18" ht="33.75">
      <c r="A129" s="9" t="s">
        <v>2715</v>
      </c>
      <c r="B129" s="51" t="s">
        <v>2721</v>
      </c>
      <c r="C129" s="51" t="s">
        <v>2722</v>
      </c>
      <c r="D129" s="10">
        <v>42408</v>
      </c>
      <c r="E129" s="9" t="s">
        <v>2719</v>
      </c>
      <c r="F129" s="9" t="s">
        <v>2720</v>
      </c>
      <c r="G129" s="11">
        <v>1640</v>
      </c>
      <c r="H129" s="11"/>
      <c r="I129" s="97"/>
      <c r="J129" s="8"/>
    </row>
    <row r="130" spans="1:18" ht="33.75">
      <c r="A130" s="9" t="s">
        <v>2715</v>
      </c>
      <c r="B130" s="51" t="s">
        <v>2723</v>
      </c>
      <c r="C130" s="51"/>
      <c r="D130" s="10">
        <v>42411</v>
      </c>
      <c r="E130" s="9" t="s">
        <v>2724</v>
      </c>
      <c r="F130" s="9" t="s">
        <v>1087</v>
      </c>
      <c r="G130" s="11">
        <v>824.5</v>
      </c>
      <c r="H130" s="11"/>
      <c r="I130" s="97"/>
      <c r="J130" s="8"/>
    </row>
    <row r="131" spans="1:18" ht="33.75">
      <c r="A131" s="9" t="s">
        <v>2715</v>
      </c>
      <c r="B131" s="51" t="s">
        <v>2725</v>
      </c>
      <c r="C131" s="51" t="s">
        <v>2728</v>
      </c>
      <c r="D131" s="10">
        <v>42411</v>
      </c>
      <c r="E131" s="9" t="s">
        <v>2726</v>
      </c>
      <c r="F131" s="9" t="s">
        <v>2727</v>
      </c>
      <c r="G131" s="11"/>
      <c r="H131" s="11">
        <v>110</v>
      </c>
      <c r="I131" s="97"/>
      <c r="J131" s="8"/>
    </row>
    <row r="132" spans="1:18" ht="157.5">
      <c r="A132" s="9" t="s">
        <v>2715</v>
      </c>
      <c r="B132" s="51"/>
      <c r="C132" s="51"/>
      <c r="D132" s="10"/>
      <c r="E132" s="9" t="s">
        <v>2729</v>
      </c>
      <c r="F132" s="9"/>
      <c r="G132" s="11"/>
      <c r="H132" s="11"/>
      <c r="I132" s="97"/>
      <c r="J132" s="8"/>
    </row>
    <row r="133" spans="1:18" ht="22.5">
      <c r="A133" s="9" t="s">
        <v>2730</v>
      </c>
      <c r="B133" s="51" t="s">
        <v>2732</v>
      </c>
      <c r="C133" s="51"/>
      <c r="D133" s="10">
        <v>42415</v>
      </c>
      <c r="E133" s="9" t="s">
        <v>2717</v>
      </c>
      <c r="F133" s="9" t="s">
        <v>2731</v>
      </c>
      <c r="G133" s="11">
        <v>140</v>
      </c>
      <c r="H133" s="11"/>
      <c r="I133" s="97"/>
      <c r="J133" s="8"/>
    </row>
    <row r="134" spans="1:18" ht="22.5">
      <c r="A134" s="9" t="s">
        <v>2730</v>
      </c>
      <c r="B134" s="51" t="s">
        <v>2733</v>
      </c>
      <c r="C134" s="51"/>
      <c r="D134" s="10">
        <v>42415</v>
      </c>
      <c r="E134" s="9" t="s">
        <v>2719</v>
      </c>
      <c r="F134" s="9" t="s">
        <v>2731</v>
      </c>
      <c r="G134" s="11">
        <v>300</v>
      </c>
      <c r="H134" s="11">
        <v>300</v>
      </c>
      <c r="I134" s="97"/>
      <c r="J134" s="8"/>
    </row>
    <row r="135" spans="1:18" ht="33.75">
      <c r="A135" s="9" t="s">
        <v>2730</v>
      </c>
      <c r="B135" s="51" t="s">
        <v>2734</v>
      </c>
      <c r="C135" s="51"/>
      <c r="D135" s="10">
        <v>42423</v>
      </c>
      <c r="E135" s="9" t="s">
        <v>2735</v>
      </c>
      <c r="F135" s="9" t="s">
        <v>2736</v>
      </c>
      <c r="G135" s="11">
        <v>602</v>
      </c>
      <c r="H135" s="11"/>
      <c r="I135" s="97"/>
      <c r="J135" s="8"/>
    </row>
    <row r="136" spans="1:18" ht="22.5">
      <c r="A136" s="9" t="s">
        <v>2730</v>
      </c>
      <c r="B136" s="51" t="s">
        <v>2746</v>
      </c>
      <c r="C136" s="51"/>
      <c r="D136" s="10">
        <v>42485</v>
      </c>
      <c r="E136" s="9" t="s">
        <v>2747</v>
      </c>
      <c r="F136" s="9" t="s">
        <v>2748</v>
      </c>
      <c r="G136" s="11">
        <v>13</v>
      </c>
      <c r="H136" s="11"/>
      <c r="I136" s="97"/>
      <c r="J136" s="8"/>
    </row>
    <row r="137" spans="1:18" ht="22.5">
      <c r="A137" s="9" t="s">
        <v>2730</v>
      </c>
      <c r="B137" s="51" t="s">
        <v>2752</v>
      </c>
      <c r="C137" s="51" t="s">
        <v>2753</v>
      </c>
      <c r="D137" s="10">
        <v>42550</v>
      </c>
      <c r="E137" s="9" t="s">
        <v>2750</v>
      </c>
      <c r="F137" s="9" t="s">
        <v>2749</v>
      </c>
      <c r="G137" s="11">
        <v>220</v>
      </c>
      <c r="H137" s="11"/>
      <c r="I137" s="97"/>
      <c r="J137" s="8"/>
    </row>
    <row r="138" spans="1:18" ht="33.75">
      <c r="A138" s="9" t="s">
        <v>2715</v>
      </c>
      <c r="B138" s="51" t="s">
        <v>2752</v>
      </c>
      <c r="C138" s="51" t="s">
        <v>2753</v>
      </c>
      <c r="D138" s="10">
        <v>42550</v>
      </c>
      <c r="E138" s="9" t="s">
        <v>2751</v>
      </c>
      <c r="F138" s="9" t="s">
        <v>2749</v>
      </c>
      <c r="G138" s="11">
        <v>85</v>
      </c>
      <c r="H138" s="11"/>
      <c r="I138" s="97"/>
      <c r="J138" s="8"/>
    </row>
    <row r="139" spans="1:18" ht="33.75">
      <c r="A139" s="9" t="s">
        <v>2715</v>
      </c>
      <c r="B139" s="51" t="s">
        <v>2755</v>
      </c>
      <c r="C139" s="51" t="s">
        <v>2756</v>
      </c>
      <c r="D139" s="10">
        <v>42566</v>
      </c>
      <c r="E139" s="9" t="s">
        <v>2754</v>
      </c>
      <c r="F139" s="9" t="s">
        <v>2749</v>
      </c>
      <c r="G139" s="11">
        <v>800</v>
      </c>
      <c r="H139" s="11"/>
      <c r="I139" s="97"/>
      <c r="J139" s="8"/>
    </row>
    <row r="140" spans="1:18" ht="33.75">
      <c r="A140" s="9" t="s">
        <v>2715</v>
      </c>
      <c r="B140" s="51" t="s">
        <v>2759</v>
      </c>
      <c r="C140" s="51"/>
      <c r="D140" s="10">
        <v>42619</v>
      </c>
      <c r="E140" s="9" t="s">
        <v>2757</v>
      </c>
      <c r="F140" s="9" t="s">
        <v>2758</v>
      </c>
      <c r="G140" s="11">
        <v>100</v>
      </c>
      <c r="H140" s="11"/>
      <c r="I140" s="97"/>
      <c r="J140" s="8"/>
    </row>
    <row r="141" spans="1:18" ht="33.75">
      <c r="A141" s="9" t="s">
        <v>2715</v>
      </c>
      <c r="B141" s="51" t="s">
        <v>2762</v>
      </c>
      <c r="C141" s="51"/>
      <c r="D141" s="10">
        <v>42619</v>
      </c>
      <c r="E141" s="9" t="s">
        <v>2761</v>
      </c>
      <c r="F141" s="9" t="s">
        <v>2760</v>
      </c>
      <c r="G141" s="11">
        <v>80</v>
      </c>
      <c r="H141" s="11"/>
      <c r="I141" s="97"/>
      <c r="J141" s="8"/>
    </row>
    <row r="142" spans="1:18" ht="33.75">
      <c r="A142" s="9" t="s">
        <v>2715</v>
      </c>
      <c r="B142" s="51" t="s">
        <v>2765</v>
      </c>
      <c r="C142" s="51"/>
      <c r="D142" s="10">
        <v>42619</v>
      </c>
      <c r="E142" s="9" t="s">
        <v>2764</v>
      </c>
      <c r="F142" s="9" t="s">
        <v>2763</v>
      </c>
      <c r="G142" s="11">
        <v>80</v>
      </c>
      <c r="H142" s="11"/>
      <c r="I142" s="97"/>
      <c r="J142" s="8"/>
    </row>
    <row r="143" spans="1:18" ht="33.75">
      <c r="A143" s="9" t="s">
        <v>2715</v>
      </c>
      <c r="B143" s="51" t="s">
        <v>2766</v>
      </c>
      <c r="C143" s="51"/>
      <c r="D143" s="10">
        <v>42620</v>
      </c>
      <c r="E143" s="9" t="s">
        <v>2768</v>
      </c>
      <c r="F143" s="9" t="s">
        <v>2767</v>
      </c>
      <c r="G143" s="11">
        <v>20</v>
      </c>
      <c r="H143" s="11"/>
      <c r="I143" s="97"/>
      <c r="J143" s="8"/>
      <c r="M143" s="98"/>
      <c r="N143" s="98"/>
      <c r="O143" s="98"/>
      <c r="P143" s="98"/>
      <c r="Q143" s="98"/>
      <c r="R143" s="98"/>
    </row>
    <row r="144" spans="1:18" ht="33.75">
      <c r="A144" s="9" t="s">
        <v>2715</v>
      </c>
      <c r="B144" s="51" t="s">
        <v>2769</v>
      </c>
      <c r="C144" s="51"/>
      <c r="D144" s="10">
        <v>42621</v>
      </c>
      <c r="E144" s="9" t="s">
        <v>2770</v>
      </c>
      <c r="F144" s="9" t="s">
        <v>2771</v>
      </c>
      <c r="G144" s="11">
        <v>60</v>
      </c>
      <c r="H144" s="11"/>
      <c r="I144" s="97"/>
      <c r="J144" s="8"/>
      <c r="M144" s="98"/>
      <c r="N144" s="98"/>
      <c r="O144" s="98"/>
      <c r="P144" s="98"/>
      <c r="Q144" s="98"/>
      <c r="R144" s="98"/>
    </row>
    <row r="145" spans="1:18" ht="33.75">
      <c r="A145" s="9" t="s">
        <v>2715</v>
      </c>
      <c r="B145" s="51" t="s">
        <v>2772</v>
      </c>
      <c r="C145" s="51"/>
      <c r="D145" s="10">
        <v>42622</v>
      </c>
      <c r="E145" s="9" t="s">
        <v>2773</v>
      </c>
      <c r="F145" s="9" t="s">
        <v>2774</v>
      </c>
      <c r="G145" s="11">
        <v>40</v>
      </c>
      <c r="H145" s="11"/>
      <c r="I145" s="97"/>
      <c r="J145" s="8"/>
      <c r="M145" s="98"/>
      <c r="N145" s="98"/>
      <c r="O145" s="98"/>
      <c r="P145" s="98"/>
      <c r="Q145" s="98"/>
      <c r="R145" s="98"/>
    </row>
    <row r="146" spans="1:18" ht="33.75">
      <c r="A146" s="9" t="s">
        <v>2715</v>
      </c>
      <c r="B146" s="51" t="s">
        <v>2776</v>
      </c>
      <c r="C146" s="51"/>
      <c r="D146" s="10">
        <v>42659</v>
      </c>
      <c r="E146" s="9" t="s">
        <v>2768</v>
      </c>
      <c r="F146" s="9" t="s">
        <v>2775</v>
      </c>
      <c r="G146" s="11">
        <v>50</v>
      </c>
      <c r="H146" s="11"/>
      <c r="I146" s="97"/>
      <c r="J146" s="8"/>
      <c r="O146" s="98"/>
      <c r="P146" s="98"/>
      <c r="Q146" s="98"/>
      <c r="R146" s="98"/>
    </row>
    <row r="147" spans="1:18" ht="33.75">
      <c r="A147" s="9" t="s">
        <v>2715</v>
      </c>
      <c r="B147" s="51" t="s">
        <v>2777</v>
      </c>
      <c r="C147" s="51"/>
      <c r="D147" s="10">
        <v>42659</v>
      </c>
      <c r="E147" s="9" t="s">
        <v>2778</v>
      </c>
      <c r="F147" s="9" t="s">
        <v>2779</v>
      </c>
      <c r="G147" s="11">
        <v>40</v>
      </c>
      <c r="H147" s="11"/>
      <c r="I147" s="97"/>
      <c r="J147" s="8"/>
      <c r="O147" s="98"/>
      <c r="P147" s="98"/>
      <c r="Q147" s="98"/>
      <c r="R147" s="98"/>
    </row>
    <row r="148" spans="1:18" ht="22.5">
      <c r="A148" s="9" t="s">
        <v>2730</v>
      </c>
      <c r="B148" s="51" t="s">
        <v>2780</v>
      </c>
      <c r="C148" s="51"/>
      <c r="D148" s="10">
        <v>42662</v>
      </c>
      <c r="E148" s="9" t="s">
        <v>2785</v>
      </c>
      <c r="F148" s="9" t="s">
        <v>2781</v>
      </c>
      <c r="G148" s="11">
        <v>400</v>
      </c>
      <c r="H148" s="11"/>
      <c r="I148" s="97"/>
      <c r="J148" s="8"/>
      <c r="O148" s="98"/>
      <c r="P148" s="98"/>
      <c r="Q148" s="98"/>
      <c r="R148" s="98"/>
    </row>
    <row r="149" spans="1:18" ht="22.5">
      <c r="A149" s="9" t="s">
        <v>2730</v>
      </c>
      <c r="B149" s="51" t="s">
        <v>2782</v>
      </c>
      <c r="C149" s="51"/>
      <c r="D149" s="10">
        <v>42662</v>
      </c>
      <c r="E149" s="9" t="s">
        <v>2786</v>
      </c>
      <c r="F149" s="9" t="s">
        <v>2783</v>
      </c>
      <c r="G149" s="11">
        <v>400</v>
      </c>
      <c r="H149" s="11"/>
      <c r="I149" s="97"/>
      <c r="J149" s="8"/>
      <c r="O149" s="98"/>
      <c r="P149" s="98"/>
      <c r="Q149" s="98"/>
      <c r="R149" s="98"/>
    </row>
    <row r="150" spans="1:18" ht="33.75">
      <c r="A150" s="9" t="s">
        <v>2715</v>
      </c>
      <c r="B150" s="51" t="s">
        <v>2784</v>
      </c>
      <c r="C150" s="51"/>
      <c r="D150" s="10">
        <v>42662</v>
      </c>
      <c r="E150" s="9" t="s">
        <v>2789</v>
      </c>
      <c r="F150" s="9" t="s">
        <v>2787</v>
      </c>
      <c r="G150" s="11">
        <v>400</v>
      </c>
      <c r="H150" s="11"/>
      <c r="I150" s="97"/>
      <c r="J150" s="8"/>
      <c r="O150" s="98"/>
      <c r="P150" s="98"/>
      <c r="Q150" s="98"/>
      <c r="R150" s="98"/>
    </row>
    <row r="151" spans="1:18" ht="33.75">
      <c r="A151" s="9" t="s">
        <v>2715</v>
      </c>
      <c r="B151" s="51" t="s">
        <v>2788</v>
      </c>
      <c r="C151" s="51"/>
      <c r="D151" s="10">
        <v>42662</v>
      </c>
      <c r="E151" s="9" t="s">
        <v>2790</v>
      </c>
      <c r="F151" s="9" t="s">
        <v>2791</v>
      </c>
      <c r="G151" s="11">
        <v>400</v>
      </c>
      <c r="H151" s="11"/>
      <c r="I151" s="97"/>
      <c r="J151" s="8"/>
      <c r="O151" s="98"/>
      <c r="P151" s="98"/>
      <c r="Q151" s="98"/>
      <c r="R151" s="98"/>
    </row>
    <row r="152" spans="1:18" ht="45">
      <c r="A152" s="9" t="s">
        <v>2715</v>
      </c>
      <c r="B152" s="51" t="s">
        <v>2792</v>
      </c>
      <c r="C152" s="51"/>
      <c r="D152" s="10">
        <v>42677</v>
      </c>
      <c r="E152" s="9" t="s">
        <v>2793</v>
      </c>
      <c r="F152" s="9" t="s">
        <v>2794</v>
      </c>
      <c r="G152" s="11">
        <v>300</v>
      </c>
      <c r="H152" s="11"/>
      <c r="I152" s="97"/>
      <c r="J152" s="8"/>
      <c r="O152" s="98"/>
      <c r="P152" s="98"/>
      <c r="Q152" s="98"/>
      <c r="R152" s="98"/>
    </row>
    <row r="153" spans="1:18" ht="33.75">
      <c r="A153" s="9" t="s">
        <v>2715</v>
      </c>
      <c r="B153" s="51" t="s">
        <v>2795</v>
      </c>
      <c r="C153" s="51" t="s">
        <v>2798</v>
      </c>
      <c r="D153" s="10">
        <v>42702</v>
      </c>
      <c r="E153" s="9" t="s">
        <v>2796</v>
      </c>
      <c r="F153" s="9" t="s">
        <v>2797</v>
      </c>
      <c r="G153" s="11">
        <v>60</v>
      </c>
      <c r="H153" s="11"/>
      <c r="I153" s="97"/>
      <c r="J153" s="8"/>
    </row>
    <row r="154" spans="1:18" ht="33.75">
      <c r="A154" s="9" t="s">
        <v>2715</v>
      </c>
      <c r="B154" s="51" t="s">
        <v>2799</v>
      </c>
      <c r="C154" s="51" t="s">
        <v>2803</v>
      </c>
      <c r="D154" s="10">
        <v>42723</v>
      </c>
      <c r="E154" s="9" t="s">
        <v>2804</v>
      </c>
      <c r="F154" s="9" t="s">
        <v>2805</v>
      </c>
      <c r="G154" s="11">
        <v>55</v>
      </c>
      <c r="H154" s="11"/>
      <c r="I154" s="97"/>
      <c r="J154" s="8"/>
    </row>
    <row r="155" spans="1:18" ht="146.25">
      <c r="A155" s="9" t="s">
        <v>2730</v>
      </c>
      <c r="B155" s="51"/>
      <c r="C155" s="51"/>
      <c r="D155" s="10">
        <v>42723</v>
      </c>
      <c r="E155" s="9" t="s">
        <v>2802</v>
      </c>
      <c r="F155" s="9" t="s">
        <v>2801</v>
      </c>
      <c r="G155" s="11"/>
      <c r="H155" s="11"/>
      <c r="I155" s="97"/>
      <c r="J155" s="8"/>
    </row>
    <row r="156" spans="1:18" ht="22.5">
      <c r="A156" s="9" t="s">
        <v>2730</v>
      </c>
      <c r="B156" s="51" t="s">
        <v>2800</v>
      </c>
      <c r="C156" s="51"/>
      <c r="D156" s="10">
        <v>42723</v>
      </c>
      <c r="E156" s="9" t="s">
        <v>2719</v>
      </c>
      <c r="F156" s="9" t="s">
        <v>2801</v>
      </c>
      <c r="G156" s="11">
        <v>425</v>
      </c>
      <c r="H156" s="11">
        <v>219</v>
      </c>
      <c r="I156" s="97"/>
      <c r="J156" s="8"/>
    </row>
    <row r="157" spans="1:18" ht="33.75">
      <c r="A157" s="9" t="s">
        <v>2715</v>
      </c>
      <c r="B157" s="51" t="s">
        <v>2806</v>
      </c>
      <c r="C157" s="51" t="s">
        <v>2808</v>
      </c>
      <c r="D157" s="10">
        <v>42732</v>
      </c>
      <c r="E157" s="9" t="s">
        <v>2810</v>
      </c>
      <c r="F157" s="9" t="s">
        <v>2811</v>
      </c>
      <c r="G157" s="11">
        <v>835.5</v>
      </c>
      <c r="H157" s="11">
        <v>54.5</v>
      </c>
      <c r="I157" s="97"/>
      <c r="J157" s="8"/>
    </row>
    <row r="158" spans="1:18" ht="33.75">
      <c r="A158" s="9" t="s">
        <v>2715</v>
      </c>
      <c r="B158" s="51" t="s">
        <v>2807</v>
      </c>
      <c r="C158" s="51" t="s">
        <v>2809</v>
      </c>
      <c r="D158" s="10">
        <v>42732</v>
      </c>
      <c r="E158" s="9" t="s">
        <v>2812</v>
      </c>
      <c r="F158" s="9" t="s">
        <v>2811</v>
      </c>
      <c r="G158" s="11"/>
      <c r="H158" s="11">
        <v>120</v>
      </c>
      <c r="I158" s="97"/>
      <c r="J158" s="8"/>
    </row>
    <row r="159" spans="1:18">
      <c r="A159" s="9"/>
      <c r="B159" s="51"/>
      <c r="C159" s="51"/>
      <c r="D159" s="10"/>
      <c r="E159" s="9"/>
      <c r="F159" s="9"/>
      <c r="G159" s="11"/>
      <c r="H159" s="11"/>
    </row>
    <row r="160" spans="1:18">
      <c r="A160" s="9"/>
      <c r="B160" s="51"/>
      <c r="C160" s="51"/>
      <c r="D160" s="10"/>
      <c r="E160" s="9"/>
      <c r="F160" s="9"/>
      <c r="G160" s="11"/>
      <c r="H160" s="11"/>
    </row>
    <row r="161" spans="1:8">
      <c r="A161" s="9"/>
      <c r="B161" s="51"/>
      <c r="C161" s="51"/>
      <c r="D161" s="10"/>
      <c r="E161" s="9"/>
      <c r="F161" s="9"/>
      <c r="G161" s="11"/>
      <c r="H161" s="11"/>
    </row>
    <row r="162" spans="1:8">
      <c r="A162" s="9"/>
      <c r="B162" s="51"/>
      <c r="C162" s="51"/>
      <c r="D162" s="10"/>
      <c r="E162" s="9"/>
      <c r="F162" s="9"/>
      <c r="G162" s="11"/>
      <c r="H162" s="11"/>
    </row>
    <row r="163" spans="1:8">
      <c r="A163" s="9"/>
      <c r="B163" s="51"/>
      <c r="C163" s="51"/>
      <c r="D163" s="10"/>
      <c r="E163" s="9"/>
      <c r="F163" s="9"/>
      <c r="G163" s="11"/>
      <c r="H163" s="11"/>
    </row>
    <row r="164" spans="1:8">
      <c r="A164" s="9"/>
      <c r="B164" s="51"/>
      <c r="C164" s="51"/>
      <c r="D164" s="10"/>
      <c r="E164" s="9"/>
      <c r="F164" s="9"/>
      <c r="G164" s="11"/>
      <c r="H164" s="11"/>
    </row>
    <row r="165" spans="1:8">
      <c r="A165" s="9"/>
      <c r="B165" s="51"/>
      <c r="C165" s="51"/>
      <c r="D165" s="10"/>
      <c r="E165" s="9"/>
      <c r="F165" s="9"/>
      <c r="G165" s="11"/>
      <c r="H165" s="11"/>
    </row>
    <row r="166" spans="1:8">
      <c r="A166" s="9"/>
      <c r="B166" s="51"/>
      <c r="C166" s="51"/>
      <c r="D166" s="10"/>
      <c r="E166" s="9"/>
      <c r="F166" s="9"/>
      <c r="G166" s="11"/>
      <c r="H166" s="11"/>
    </row>
    <row r="167" spans="1:8">
      <c r="A167" s="9"/>
      <c r="B167" s="51"/>
      <c r="C167" s="51"/>
      <c r="D167" s="10"/>
      <c r="E167" s="9"/>
      <c r="F167" s="9"/>
      <c r="G167" s="11"/>
      <c r="H167" s="11"/>
    </row>
    <row r="168" spans="1:8">
      <c r="A168" s="9"/>
      <c r="B168" s="51"/>
      <c r="C168" s="51"/>
      <c r="D168" s="10"/>
      <c r="E168" s="9"/>
      <c r="F168" s="9"/>
      <c r="G168" s="11"/>
      <c r="H168" s="11"/>
    </row>
    <row r="169" spans="1:8">
      <c r="A169" s="9"/>
      <c r="B169" s="51"/>
      <c r="C169" s="51"/>
      <c r="D169" s="10"/>
      <c r="E169" s="9"/>
      <c r="F169" s="9"/>
      <c r="G169" s="11"/>
      <c r="H169" s="11"/>
    </row>
    <row r="170" spans="1:8">
      <c r="A170" s="9"/>
      <c r="B170" s="51"/>
      <c r="C170" s="51"/>
      <c r="D170" s="10"/>
      <c r="E170" s="9"/>
      <c r="F170" s="9"/>
      <c r="G170" s="11"/>
      <c r="H170" s="11"/>
    </row>
    <row r="171" spans="1:8">
      <c r="A171" s="9"/>
      <c r="B171" s="51"/>
      <c r="C171" s="51"/>
      <c r="D171" s="10"/>
      <c r="E171" s="9"/>
      <c r="F171" s="9"/>
      <c r="G171" s="11"/>
      <c r="H171" s="11"/>
    </row>
    <row r="172" spans="1:8">
      <c r="A172" s="9"/>
      <c r="B172" s="51"/>
      <c r="C172" s="51"/>
      <c r="D172" s="10"/>
      <c r="E172" s="9"/>
      <c r="F172" s="9"/>
      <c r="G172" s="11"/>
      <c r="H172" s="11"/>
    </row>
    <row r="173" spans="1:8">
      <c r="A173" s="9"/>
      <c r="B173" s="51"/>
      <c r="C173" s="51"/>
      <c r="D173" s="10"/>
      <c r="E173" s="9"/>
      <c r="F173" s="9"/>
      <c r="G173" s="11"/>
      <c r="H173" s="11"/>
    </row>
    <row r="174" spans="1:8">
      <c r="A174" s="9"/>
      <c r="B174" s="51"/>
      <c r="C174" s="51"/>
      <c r="D174" s="10"/>
      <c r="E174" s="9"/>
      <c r="F174" s="9"/>
      <c r="G174" s="11"/>
      <c r="H174" s="11"/>
    </row>
    <row r="175" spans="1:8">
      <c r="A175" s="9"/>
      <c r="B175" s="51"/>
      <c r="C175" s="51"/>
      <c r="D175" s="10"/>
      <c r="E175" s="9"/>
      <c r="F175" s="9"/>
      <c r="G175" s="11"/>
      <c r="H175" s="11"/>
    </row>
    <row r="176" spans="1:8">
      <c r="A176" s="9"/>
      <c r="B176" s="51"/>
      <c r="C176" s="51"/>
      <c r="D176" s="10"/>
      <c r="E176" s="9"/>
      <c r="F176" s="9"/>
      <c r="G176" s="11"/>
      <c r="H176" s="11"/>
    </row>
    <row r="177" spans="1:8">
      <c r="A177" s="9"/>
      <c r="B177" s="51"/>
      <c r="C177" s="51"/>
      <c r="D177" s="10"/>
      <c r="E177" s="9"/>
      <c r="F177" s="9"/>
      <c r="G177" s="11"/>
      <c r="H177" s="11"/>
    </row>
    <row r="178" spans="1:8">
      <c r="A178" s="9"/>
      <c r="B178" s="51"/>
      <c r="C178" s="51"/>
      <c r="D178" s="10"/>
      <c r="E178" s="9"/>
      <c r="F178" s="9"/>
      <c r="G178" s="11"/>
      <c r="H178" s="11"/>
    </row>
    <row r="179" spans="1:8">
      <c r="A179" s="9"/>
      <c r="B179" s="51"/>
      <c r="C179" s="51"/>
      <c r="D179" s="10"/>
      <c r="E179" s="9"/>
      <c r="F179" s="9"/>
      <c r="G179" s="11"/>
      <c r="H179" s="11"/>
    </row>
    <row r="180" spans="1:8">
      <c r="A180" s="9"/>
      <c r="B180" s="51"/>
      <c r="C180" s="51"/>
      <c r="D180" s="10"/>
      <c r="E180" s="9"/>
      <c r="F180" s="9"/>
      <c r="G180" s="11"/>
      <c r="H180" s="11"/>
    </row>
    <row r="181" spans="1:8">
      <c r="A181" s="9"/>
      <c r="B181" s="51"/>
      <c r="C181" s="51"/>
      <c r="D181" s="10"/>
      <c r="E181" s="9"/>
      <c r="F181" s="9"/>
      <c r="G181" s="11"/>
      <c r="H181" s="11"/>
    </row>
    <row r="182" spans="1:8">
      <c r="A182" s="9"/>
      <c r="B182" s="51"/>
      <c r="C182" s="51"/>
      <c r="D182" s="10"/>
      <c r="E182" s="9"/>
      <c r="F182" s="9"/>
      <c r="G182" s="11"/>
      <c r="H182" s="11"/>
    </row>
    <row r="183" spans="1:8">
      <c r="A183" s="9"/>
      <c r="B183" s="51"/>
      <c r="C183" s="51"/>
      <c r="D183" s="10"/>
      <c r="E183" s="9"/>
      <c r="F183" s="9"/>
      <c r="G183" s="11"/>
      <c r="H183" s="11"/>
    </row>
    <row r="184" spans="1:8">
      <c r="A184" s="9"/>
      <c r="B184" s="51"/>
      <c r="C184" s="51"/>
      <c r="D184" s="10"/>
      <c r="E184" s="9"/>
      <c r="F184" s="9"/>
      <c r="G184" s="11"/>
      <c r="H184" s="11"/>
    </row>
    <row r="185" spans="1:8">
      <c r="A185" s="9"/>
      <c r="B185" s="51"/>
      <c r="C185" s="51"/>
      <c r="D185" s="10"/>
      <c r="E185" s="9"/>
      <c r="F185" s="9"/>
      <c r="G185" s="11"/>
      <c r="H185" s="11"/>
    </row>
    <row r="186" spans="1:8">
      <c r="A186" s="9"/>
      <c r="B186" s="51"/>
      <c r="C186" s="51"/>
      <c r="D186" s="10"/>
      <c r="E186" s="9"/>
      <c r="F186" s="9"/>
      <c r="G186" s="11"/>
      <c r="H186" s="11"/>
    </row>
    <row r="187" spans="1:8">
      <c r="A187" s="9"/>
      <c r="B187" s="51"/>
      <c r="C187" s="51"/>
      <c r="D187" s="10"/>
      <c r="E187" s="9"/>
      <c r="F187" s="9"/>
      <c r="G187" s="11"/>
      <c r="H187" s="11"/>
    </row>
    <row r="188" spans="1:8">
      <c r="A188" s="9"/>
      <c r="B188" s="51"/>
      <c r="C188" s="51"/>
      <c r="D188" s="10"/>
      <c r="E188" s="9"/>
      <c r="F188" s="9"/>
      <c r="G188" s="11"/>
      <c r="H188" s="11"/>
    </row>
    <row r="189" spans="1:8">
      <c r="A189" s="9"/>
      <c r="B189" s="51"/>
      <c r="C189" s="51"/>
      <c r="D189" s="10"/>
      <c r="E189" s="9"/>
      <c r="F189" s="9"/>
      <c r="G189" s="11"/>
      <c r="H189" s="11"/>
    </row>
    <row r="190" spans="1:8">
      <c r="A190" s="9"/>
      <c r="B190" s="51"/>
      <c r="C190" s="51"/>
      <c r="D190" s="10"/>
      <c r="E190" s="9"/>
      <c r="F190" s="9"/>
      <c r="G190" s="11"/>
      <c r="H190" s="11"/>
    </row>
    <row r="191" spans="1:8">
      <c r="A191" s="9"/>
      <c r="B191" s="51"/>
      <c r="C191" s="51"/>
      <c r="D191" s="10"/>
      <c r="E191" s="9"/>
      <c r="F191" s="9"/>
      <c r="G191" s="11"/>
      <c r="H191" s="11"/>
    </row>
    <row r="192" spans="1:8">
      <c r="A192" s="9"/>
      <c r="B192" s="51"/>
      <c r="C192" s="51"/>
      <c r="D192" s="10"/>
      <c r="E192" s="9"/>
      <c r="F192" s="9"/>
      <c r="G192" s="11"/>
      <c r="H192" s="11"/>
    </row>
    <row r="193" spans="1:8">
      <c r="A193" s="9"/>
      <c r="B193" s="51"/>
      <c r="C193" s="51"/>
      <c r="D193" s="10"/>
      <c r="E193" s="9"/>
      <c r="F193" s="9"/>
      <c r="G193" s="11"/>
      <c r="H193" s="11"/>
    </row>
    <row r="194" spans="1:8">
      <c r="A194" s="9"/>
      <c r="B194" s="51"/>
      <c r="C194" s="51"/>
      <c r="D194" s="10"/>
      <c r="E194" s="9"/>
      <c r="F194" s="9"/>
      <c r="G194" s="11"/>
      <c r="H194" s="11"/>
    </row>
    <row r="195" spans="1:8">
      <c r="A195" s="9"/>
      <c r="B195" s="51"/>
      <c r="C195" s="51"/>
      <c r="D195" s="10"/>
      <c r="E195" s="9"/>
      <c r="F195" s="9"/>
      <c r="G195" s="11"/>
      <c r="H195" s="11"/>
    </row>
    <row r="196" spans="1:8">
      <c r="A196" s="9"/>
      <c r="B196" s="51"/>
      <c r="C196" s="51"/>
      <c r="D196" s="10"/>
      <c r="E196" s="9"/>
      <c r="F196" s="9"/>
      <c r="G196" s="11"/>
      <c r="H196" s="11"/>
    </row>
    <row r="197" spans="1:8">
      <c r="A197" s="9"/>
      <c r="B197" s="51"/>
      <c r="C197" s="51"/>
      <c r="D197" s="10"/>
      <c r="E197" s="9"/>
      <c r="F197" s="9"/>
      <c r="G197" s="11"/>
      <c r="H197" s="11"/>
    </row>
    <row r="198" spans="1:8">
      <c r="A198" s="9"/>
      <c r="B198" s="51"/>
      <c r="C198" s="51"/>
      <c r="D198" s="10"/>
      <c r="E198" s="9"/>
      <c r="F198" s="9"/>
      <c r="G198" s="11"/>
      <c r="H198" s="11"/>
    </row>
    <row r="199" spans="1:8">
      <c r="A199" s="9"/>
      <c r="B199" s="51"/>
      <c r="C199" s="51"/>
      <c r="D199" s="10"/>
      <c r="E199" s="9"/>
      <c r="F199" s="9"/>
      <c r="G199" s="11"/>
      <c r="H199" s="11"/>
    </row>
    <row r="200" spans="1:8">
      <c r="A200" s="9"/>
      <c r="B200" s="51"/>
      <c r="C200" s="51"/>
      <c r="D200" s="10"/>
      <c r="E200" s="9"/>
      <c r="F200" s="9"/>
      <c r="G200" s="11"/>
      <c r="H200" s="11"/>
    </row>
    <row r="201" spans="1:8">
      <c r="A201" s="9"/>
      <c r="B201" s="51"/>
      <c r="C201" s="51"/>
      <c r="D201" s="10"/>
      <c r="E201" s="9"/>
      <c r="F201" s="9"/>
      <c r="G201" s="11"/>
      <c r="H201" s="11"/>
    </row>
    <row r="202" spans="1:8">
      <c r="A202" s="9"/>
      <c r="B202" s="51"/>
      <c r="C202" s="51"/>
      <c r="D202" s="10"/>
      <c r="E202" s="9"/>
      <c r="F202" s="9"/>
      <c r="G202" s="11"/>
      <c r="H202" s="11"/>
    </row>
    <row r="203" spans="1:8">
      <c r="A203" s="9"/>
      <c r="B203" s="51"/>
      <c r="C203" s="51"/>
      <c r="D203" s="10"/>
      <c r="E203" s="9"/>
      <c r="F203" s="9"/>
      <c r="G203" s="11"/>
      <c r="H203" s="11"/>
    </row>
    <row r="204" spans="1:8">
      <c r="A204" s="9"/>
      <c r="B204" s="51"/>
      <c r="C204" s="51"/>
      <c r="D204" s="10"/>
      <c r="E204" s="9"/>
      <c r="F204" s="9"/>
      <c r="G204" s="11"/>
      <c r="H204" s="11"/>
    </row>
    <row r="205" spans="1:8">
      <c r="A205" s="9"/>
      <c r="B205" s="51"/>
      <c r="C205" s="51"/>
      <c r="D205" s="10"/>
      <c r="E205" s="9"/>
      <c r="F205" s="9"/>
      <c r="G205" s="11"/>
      <c r="H205" s="11"/>
    </row>
    <row r="206" spans="1:8">
      <c r="A206" s="9"/>
      <c r="B206" s="51"/>
      <c r="C206" s="51"/>
      <c r="D206" s="10"/>
      <c r="E206" s="9"/>
      <c r="F206" s="9"/>
      <c r="G206" s="11"/>
      <c r="H206" s="11"/>
    </row>
    <row r="207" spans="1:8">
      <c r="A207" s="9"/>
      <c r="B207" s="51"/>
      <c r="C207" s="51"/>
      <c r="D207" s="10"/>
      <c r="E207" s="9"/>
      <c r="F207" s="9"/>
      <c r="G207" s="11"/>
      <c r="H207" s="11"/>
    </row>
    <row r="208" spans="1:8">
      <c r="A208" s="9"/>
      <c r="B208" s="51"/>
      <c r="C208" s="51"/>
      <c r="D208" s="10"/>
      <c r="E208" s="9"/>
      <c r="F208" s="9"/>
      <c r="G208" s="11"/>
      <c r="H208" s="11"/>
    </row>
    <row r="209" spans="1:8">
      <c r="A209" s="9"/>
      <c r="B209" s="51"/>
      <c r="C209" s="51"/>
      <c r="D209" s="10"/>
      <c r="E209" s="9"/>
      <c r="F209" s="9"/>
      <c r="G209" s="11"/>
      <c r="H209" s="11"/>
    </row>
    <row r="210" spans="1:8">
      <c r="A210" s="9"/>
      <c r="B210" s="51"/>
      <c r="C210" s="51"/>
      <c r="D210" s="10"/>
      <c r="E210" s="9"/>
      <c r="F210" s="9"/>
      <c r="G210" s="11"/>
      <c r="H210" s="11"/>
    </row>
    <row r="211" spans="1:8">
      <c r="A211" s="9"/>
      <c r="B211" s="51"/>
      <c r="C211" s="51"/>
      <c r="D211" s="10"/>
      <c r="E211" s="9"/>
      <c r="F211" s="9"/>
      <c r="G211" s="11"/>
      <c r="H211" s="11"/>
    </row>
    <row r="212" spans="1:8">
      <c r="A212" s="9"/>
      <c r="B212" s="51"/>
      <c r="C212" s="51"/>
      <c r="D212" s="10"/>
      <c r="E212" s="9"/>
      <c r="F212" s="9"/>
      <c r="G212" s="11"/>
      <c r="H212" s="11"/>
    </row>
    <row r="213" spans="1:8">
      <c r="A213" s="9"/>
      <c r="B213" s="51"/>
      <c r="C213" s="51"/>
      <c r="D213" s="10"/>
      <c r="E213" s="9"/>
      <c r="F213" s="9"/>
      <c r="G213" s="11"/>
      <c r="H213" s="11"/>
    </row>
    <row r="214" spans="1:8">
      <c r="A214" s="9"/>
      <c r="B214" s="51"/>
      <c r="C214" s="51"/>
      <c r="D214" s="10"/>
      <c r="E214" s="9"/>
      <c r="F214" s="9"/>
      <c r="G214" s="11"/>
      <c r="H214" s="11"/>
    </row>
    <row r="215" spans="1:8">
      <c r="A215" s="9"/>
      <c r="B215" s="51"/>
      <c r="C215" s="51"/>
      <c r="D215" s="10"/>
      <c r="E215" s="9"/>
      <c r="F215" s="9"/>
      <c r="G215" s="11"/>
      <c r="H215" s="11"/>
    </row>
    <row r="216" spans="1:8">
      <c r="A216" s="9"/>
      <c r="B216" s="51"/>
      <c r="C216" s="51"/>
      <c r="D216" s="10"/>
      <c r="E216" s="9"/>
      <c r="F216" s="9"/>
      <c r="G216" s="11"/>
      <c r="H216" s="11"/>
    </row>
    <row r="217" spans="1:8">
      <c r="A217" s="9"/>
      <c r="B217" s="51"/>
      <c r="C217" s="51"/>
      <c r="D217" s="10"/>
      <c r="E217" s="9"/>
      <c r="F217" s="9"/>
      <c r="G217" s="11"/>
      <c r="H217" s="11"/>
    </row>
    <row r="218" spans="1:8">
      <c r="A218" s="9"/>
      <c r="B218" s="51"/>
      <c r="C218" s="51"/>
      <c r="D218" s="10"/>
      <c r="E218" s="9"/>
      <c r="F218" s="9"/>
      <c r="G218" s="11"/>
      <c r="H218" s="11"/>
    </row>
    <row r="219" spans="1:8">
      <c r="A219" s="9"/>
      <c r="B219" s="51"/>
      <c r="C219" s="51"/>
      <c r="D219" s="10"/>
      <c r="E219" s="9"/>
      <c r="F219" s="9"/>
      <c r="G219" s="11"/>
      <c r="H219" s="11"/>
    </row>
    <row r="220" spans="1:8">
      <c r="A220" s="9"/>
      <c r="B220" s="51"/>
      <c r="C220" s="51"/>
      <c r="D220" s="10"/>
      <c r="E220" s="9"/>
      <c r="F220" s="9"/>
      <c r="G220" s="11"/>
      <c r="H220" s="11"/>
    </row>
    <row r="221" spans="1:8">
      <c r="A221" s="9"/>
      <c r="B221" s="51"/>
      <c r="C221" s="51"/>
      <c r="D221" s="10"/>
      <c r="E221" s="9"/>
      <c r="F221" s="9"/>
      <c r="G221" s="11"/>
      <c r="H221" s="11"/>
    </row>
    <row r="222" spans="1:8">
      <c r="A222" s="9"/>
      <c r="B222" s="51"/>
      <c r="C222" s="51"/>
      <c r="D222" s="10"/>
      <c r="E222" s="9"/>
      <c r="F222" s="9"/>
      <c r="G222" s="11"/>
      <c r="H222" s="11"/>
    </row>
    <row r="223" spans="1:8">
      <c r="A223" s="9"/>
      <c r="B223" s="51"/>
      <c r="C223" s="51"/>
      <c r="D223" s="10"/>
      <c r="E223" s="9"/>
      <c r="F223" s="9"/>
      <c r="G223" s="11"/>
      <c r="H223" s="11"/>
    </row>
    <row r="224" spans="1:8">
      <c r="A224" s="9"/>
      <c r="B224" s="51"/>
      <c r="C224" s="51"/>
      <c r="D224" s="10"/>
      <c r="E224" s="9"/>
      <c r="F224" s="9"/>
      <c r="G224" s="11"/>
      <c r="H224" s="11"/>
    </row>
    <row r="225" spans="1:8">
      <c r="A225" s="9"/>
      <c r="B225" s="51"/>
      <c r="C225" s="51"/>
      <c r="D225" s="10"/>
      <c r="E225" s="9"/>
      <c r="F225" s="9"/>
      <c r="G225" s="11"/>
      <c r="H225" s="11"/>
    </row>
    <row r="226" spans="1:8">
      <c r="A226" s="9"/>
      <c r="B226" s="51"/>
      <c r="C226" s="51"/>
      <c r="D226" s="10"/>
      <c r="E226" s="9"/>
      <c r="F226" s="9"/>
      <c r="G226" s="11"/>
      <c r="H226" s="11"/>
    </row>
    <row r="227" spans="1:8">
      <c r="A227" s="9"/>
      <c r="B227" s="51"/>
      <c r="C227" s="51"/>
      <c r="D227" s="10"/>
      <c r="E227" s="9"/>
      <c r="F227" s="9"/>
      <c r="G227" s="11"/>
      <c r="H227" s="11"/>
    </row>
    <row r="228" spans="1:8">
      <c r="A228" s="9"/>
      <c r="B228" s="51"/>
      <c r="C228" s="51"/>
      <c r="D228" s="10"/>
      <c r="E228" s="9"/>
      <c r="F228" s="9"/>
      <c r="G228" s="11"/>
      <c r="H228" s="11"/>
    </row>
    <row r="229" spans="1:8">
      <c r="A229" s="9"/>
      <c r="B229" s="51"/>
      <c r="C229" s="51"/>
      <c r="D229" s="10"/>
      <c r="E229" s="9"/>
      <c r="F229" s="9"/>
      <c r="G229" s="11"/>
      <c r="H229" s="11"/>
    </row>
    <row r="230" spans="1:8">
      <c r="A230" s="9"/>
      <c r="B230" s="51"/>
      <c r="C230" s="51"/>
      <c r="D230" s="10"/>
      <c r="E230" s="9"/>
      <c r="F230" s="9"/>
      <c r="G230" s="11"/>
      <c r="H230" s="11"/>
    </row>
    <row r="231" spans="1:8">
      <c r="A231" s="9"/>
      <c r="B231" s="51"/>
      <c r="C231" s="51"/>
      <c r="D231" s="10"/>
      <c r="E231" s="9"/>
      <c r="F231" s="9"/>
      <c r="G231" s="11"/>
      <c r="H231" s="11"/>
    </row>
    <row r="232" spans="1:8">
      <c r="A232" s="9"/>
      <c r="B232" s="51"/>
      <c r="C232" s="51"/>
      <c r="D232" s="10"/>
      <c r="E232" s="9"/>
      <c r="F232" s="9"/>
      <c r="G232" s="11"/>
      <c r="H232" s="11"/>
    </row>
    <row r="233" spans="1:8">
      <c r="A233" s="9"/>
      <c r="B233" s="51"/>
      <c r="C233" s="51"/>
      <c r="D233" s="10"/>
      <c r="E233" s="9"/>
      <c r="F233" s="9"/>
      <c r="G233" s="11"/>
      <c r="H233" s="11"/>
    </row>
    <row r="234" spans="1:8">
      <c r="A234" s="9"/>
      <c r="B234" s="51"/>
      <c r="C234" s="51"/>
      <c r="D234" s="10"/>
      <c r="E234" s="9"/>
      <c r="F234" s="9"/>
      <c r="G234" s="11"/>
      <c r="H234" s="11"/>
    </row>
    <row r="235" spans="1:8">
      <c r="A235" s="9"/>
      <c r="B235" s="51"/>
      <c r="C235" s="51"/>
      <c r="D235" s="10"/>
      <c r="E235" s="9"/>
      <c r="F235" s="9"/>
      <c r="G235" s="11"/>
      <c r="H235" s="11"/>
    </row>
    <row r="236" spans="1:8">
      <c r="A236" s="9"/>
      <c r="B236" s="51"/>
      <c r="C236" s="51"/>
      <c r="D236" s="10"/>
      <c r="E236" s="9"/>
      <c r="F236" s="9"/>
      <c r="G236" s="11"/>
      <c r="H236" s="11"/>
    </row>
    <row r="237" spans="1:8">
      <c r="A237" s="9"/>
      <c r="B237" s="51"/>
      <c r="C237" s="51"/>
      <c r="D237" s="10"/>
      <c r="E237" s="9"/>
      <c r="F237" s="9"/>
      <c r="G237" s="11"/>
      <c r="H237" s="11"/>
    </row>
    <row r="238" spans="1:8">
      <c r="A238" s="9"/>
      <c r="B238" s="51"/>
      <c r="C238" s="51"/>
      <c r="D238" s="10"/>
      <c r="E238" s="9"/>
      <c r="F238" s="9"/>
      <c r="G238" s="11"/>
      <c r="H238" s="11"/>
    </row>
    <row r="239" spans="1:8">
      <c r="A239" s="9"/>
      <c r="B239" s="51"/>
      <c r="C239" s="51"/>
      <c r="D239" s="10"/>
      <c r="E239" s="9"/>
      <c r="F239" s="9"/>
      <c r="G239" s="11"/>
      <c r="H239" s="11"/>
    </row>
    <row r="240" spans="1:8">
      <c r="A240" s="9"/>
      <c r="B240" s="51"/>
      <c r="C240" s="51"/>
      <c r="D240" s="10"/>
      <c r="E240" s="9"/>
      <c r="F240" s="9"/>
      <c r="G240" s="11"/>
      <c r="H240" s="11"/>
    </row>
    <row r="241" spans="1:8">
      <c r="A241" s="9"/>
      <c r="B241" s="51"/>
      <c r="C241" s="51"/>
      <c r="D241" s="10"/>
      <c r="E241" s="9"/>
      <c r="F241" s="9"/>
      <c r="G241" s="11"/>
      <c r="H241" s="11"/>
    </row>
    <row r="242" spans="1:8">
      <c r="A242" s="9"/>
      <c r="B242" s="51"/>
      <c r="C242" s="51"/>
      <c r="D242" s="10"/>
      <c r="E242" s="9"/>
      <c r="F242" s="9"/>
      <c r="G242" s="11"/>
      <c r="H242" s="11"/>
    </row>
    <row r="243" spans="1:8">
      <c r="A243" s="9"/>
      <c r="B243" s="51"/>
      <c r="C243" s="51"/>
      <c r="D243" s="10"/>
      <c r="E243" s="9"/>
      <c r="F243" s="9"/>
      <c r="G243" s="11"/>
      <c r="H243" s="11"/>
    </row>
    <row r="244" spans="1:8">
      <c r="A244" s="9"/>
      <c r="B244" s="51"/>
      <c r="C244" s="51"/>
      <c r="D244" s="10"/>
      <c r="E244" s="9"/>
      <c r="F244" s="9"/>
      <c r="G244" s="11"/>
      <c r="H244" s="11"/>
    </row>
    <row r="245" spans="1:8">
      <c r="A245" s="9"/>
      <c r="B245" s="51"/>
      <c r="C245" s="51"/>
      <c r="D245" s="10"/>
      <c r="E245" s="9"/>
      <c r="F245" s="9"/>
      <c r="G245" s="11"/>
      <c r="H245" s="11"/>
    </row>
    <row r="246" spans="1:8">
      <c r="A246" s="9"/>
      <c r="B246" s="51"/>
      <c r="C246" s="51"/>
      <c r="D246" s="10"/>
      <c r="E246" s="9"/>
      <c r="F246" s="9"/>
      <c r="G246" s="11"/>
      <c r="H246" s="11"/>
    </row>
    <row r="247" spans="1:8">
      <c r="A247" s="9"/>
      <c r="B247" s="51"/>
      <c r="C247" s="51"/>
      <c r="D247" s="10"/>
      <c r="E247" s="9"/>
      <c r="F247" s="9"/>
      <c r="G247" s="11"/>
      <c r="H247" s="11"/>
    </row>
    <row r="248" spans="1:8">
      <c r="A248" s="9"/>
      <c r="B248" s="51"/>
      <c r="C248" s="51"/>
      <c r="D248" s="10"/>
      <c r="E248" s="9"/>
      <c r="F248" s="9"/>
      <c r="G248" s="11"/>
      <c r="H248" s="11"/>
    </row>
    <row r="249" spans="1:8">
      <c r="A249" s="9"/>
      <c r="B249" s="51"/>
      <c r="C249" s="51"/>
      <c r="D249" s="10"/>
      <c r="E249" s="9"/>
      <c r="F249" s="9"/>
      <c r="G249" s="11"/>
      <c r="H249" s="11"/>
    </row>
    <row r="250" spans="1:8">
      <c r="A250" s="9"/>
      <c r="B250" s="51"/>
      <c r="C250" s="51"/>
      <c r="D250" s="10"/>
      <c r="E250" s="9"/>
      <c r="F250" s="9"/>
      <c r="G250" s="11"/>
      <c r="H250" s="11"/>
    </row>
    <row r="251" spans="1:8">
      <c r="A251" s="9"/>
      <c r="B251" s="51"/>
      <c r="C251" s="51"/>
      <c r="D251" s="10"/>
      <c r="E251" s="9"/>
      <c r="F251" s="9"/>
      <c r="G251" s="11"/>
      <c r="H251" s="11"/>
    </row>
    <row r="252" spans="1:8">
      <c r="A252" s="9"/>
      <c r="B252" s="51"/>
      <c r="C252" s="51"/>
      <c r="D252" s="10"/>
      <c r="E252" s="9"/>
      <c r="F252" s="9"/>
      <c r="G252" s="11"/>
      <c r="H252" s="11"/>
    </row>
    <row r="253" spans="1:8">
      <c r="A253" s="9"/>
      <c r="B253" s="51"/>
      <c r="C253" s="51"/>
      <c r="D253" s="10"/>
      <c r="E253" s="9"/>
      <c r="F253" s="9"/>
      <c r="G253" s="11"/>
      <c r="H253" s="11"/>
    </row>
    <row r="254" spans="1:8">
      <c r="A254" s="9"/>
      <c r="B254" s="51"/>
      <c r="C254" s="51"/>
      <c r="D254" s="10"/>
      <c r="E254" s="9"/>
      <c r="F254" s="9"/>
      <c r="G254" s="11"/>
      <c r="H254" s="11"/>
    </row>
    <row r="255" spans="1:8">
      <c r="A255" s="9"/>
      <c r="B255" s="51"/>
      <c r="C255" s="51"/>
      <c r="D255" s="10"/>
      <c r="E255" s="9"/>
      <c r="F255" s="9"/>
      <c r="G255" s="11"/>
      <c r="H255" s="11"/>
    </row>
    <row r="256" spans="1:8">
      <c r="A256" s="9"/>
      <c r="B256" s="51"/>
      <c r="C256" s="51"/>
      <c r="D256" s="10"/>
      <c r="E256" s="9"/>
      <c r="F256" s="9"/>
      <c r="G256" s="11"/>
      <c r="H256" s="11"/>
    </row>
    <row r="257" spans="1:8">
      <c r="A257" s="9"/>
      <c r="B257" s="51"/>
      <c r="C257" s="51"/>
      <c r="D257" s="10"/>
      <c r="E257" s="9"/>
      <c r="F257" s="9"/>
      <c r="G257" s="11"/>
      <c r="H257" s="11"/>
    </row>
    <row r="258" spans="1:8">
      <c r="A258" s="9"/>
      <c r="B258" s="51"/>
      <c r="C258" s="51"/>
      <c r="D258" s="10"/>
      <c r="E258" s="9"/>
      <c r="F258" s="9"/>
      <c r="G258" s="11"/>
      <c r="H258" s="11"/>
    </row>
    <row r="259" spans="1:8">
      <c r="A259" s="9"/>
      <c r="B259" s="51"/>
      <c r="C259" s="51"/>
      <c r="D259" s="10"/>
      <c r="E259" s="9"/>
      <c r="F259" s="9"/>
      <c r="G259" s="11"/>
      <c r="H259" s="11"/>
    </row>
    <row r="260" spans="1:8">
      <c r="A260" s="9"/>
      <c r="B260" s="51"/>
      <c r="C260" s="51"/>
      <c r="D260" s="10"/>
      <c r="E260" s="9"/>
      <c r="F260" s="9"/>
      <c r="G260" s="11"/>
      <c r="H260" s="11"/>
    </row>
    <row r="261" spans="1:8">
      <c r="A261" s="9"/>
      <c r="B261" s="51"/>
      <c r="C261" s="51"/>
      <c r="D261" s="10"/>
      <c r="E261" s="9"/>
      <c r="F261" s="9"/>
      <c r="G261" s="11"/>
      <c r="H261" s="11"/>
    </row>
    <row r="262" spans="1:8">
      <c r="A262" s="9"/>
      <c r="B262" s="51"/>
      <c r="C262" s="51"/>
      <c r="D262" s="10"/>
      <c r="E262" s="9"/>
      <c r="F262" s="9"/>
      <c r="G262" s="11"/>
      <c r="H262" s="11"/>
    </row>
    <row r="263" spans="1:8">
      <c r="A263" s="9"/>
      <c r="B263" s="51"/>
      <c r="C263" s="51"/>
      <c r="D263" s="10"/>
      <c r="E263" s="9"/>
      <c r="F263" s="9"/>
      <c r="G263" s="11"/>
      <c r="H263" s="11"/>
    </row>
    <row r="264" spans="1:8">
      <c r="A264" s="9"/>
      <c r="B264" s="51"/>
      <c r="C264" s="51"/>
      <c r="D264" s="10"/>
      <c r="E264" s="9"/>
      <c r="F264" s="9"/>
      <c r="G264" s="11"/>
      <c r="H264" s="11"/>
    </row>
    <row r="265" spans="1:8">
      <c r="A265" s="9"/>
      <c r="B265" s="51"/>
      <c r="C265" s="51"/>
      <c r="D265" s="10"/>
      <c r="E265" s="9"/>
      <c r="F265" s="9"/>
      <c r="G265" s="11"/>
      <c r="H265" s="11"/>
    </row>
    <row r="266" spans="1:8">
      <c r="A266" s="9"/>
      <c r="B266" s="51"/>
      <c r="C266" s="51"/>
      <c r="D266" s="10"/>
      <c r="E266" s="9"/>
      <c r="F266" s="9"/>
      <c r="G266" s="11"/>
      <c r="H266" s="11"/>
    </row>
    <row r="267" spans="1:8">
      <c r="A267" s="9"/>
      <c r="B267" s="51"/>
      <c r="C267" s="51"/>
      <c r="D267" s="10"/>
      <c r="E267" s="9"/>
      <c r="F267" s="9"/>
      <c r="G267" s="11"/>
      <c r="H267" s="11"/>
    </row>
    <row r="268" spans="1:8">
      <c r="A268" s="9"/>
      <c r="B268" s="51"/>
      <c r="C268" s="51"/>
      <c r="D268" s="10"/>
      <c r="E268" s="9"/>
      <c r="F268" s="9"/>
      <c r="G268" s="11"/>
      <c r="H268" s="11"/>
    </row>
    <row r="269" spans="1:8">
      <c r="A269" s="9"/>
      <c r="B269" s="51"/>
      <c r="C269" s="51"/>
      <c r="D269" s="10"/>
      <c r="E269" s="9"/>
      <c r="F269" s="9"/>
      <c r="G269" s="11"/>
      <c r="H269" s="11"/>
    </row>
    <row r="270" spans="1:8">
      <c r="A270" s="9"/>
      <c r="B270" s="51"/>
      <c r="C270" s="51"/>
      <c r="D270" s="10"/>
      <c r="E270" s="9"/>
      <c r="F270" s="9"/>
      <c r="G270" s="11"/>
      <c r="H270" s="11"/>
    </row>
    <row r="271" spans="1:8">
      <c r="A271" s="9"/>
      <c r="B271" s="51"/>
      <c r="C271" s="51"/>
      <c r="D271" s="10"/>
      <c r="E271" s="9"/>
      <c r="F271" s="9"/>
      <c r="G271" s="11"/>
      <c r="H271" s="11"/>
    </row>
    <row r="272" spans="1:8">
      <c r="A272" s="9"/>
      <c r="B272" s="51"/>
      <c r="C272" s="51"/>
      <c r="D272" s="10"/>
      <c r="E272" s="9"/>
      <c r="F272" s="9"/>
      <c r="G272" s="11"/>
      <c r="H272" s="11"/>
    </row>
    <row r="273" spans="1:8">
      <c r="A273" s="9"/>
      <c r="B273" s="51"/>
      <c r="C273" s="51"/>
      <c r="D273" s="10"/>
      <c r="E273" s="9"/>
      <c r="F273" s="9"/>
      <c r="G273" s="11"/>
      <c r="H273" s="11"/>
    </row>
    <row r="274" spans="1:8">
      <c r="A274" s="9"/>
      <c r="B274" s="51"/>
      <c r="C274" s="51"/>
      <c r="D274" s="10"/>
      <c r="E274" s="9"/>
      <c r="F274" s="9"/>
      <c r="G274" s="11"/>
      <c r="H274" s="11"/>
    </row>
    <row r="275" spans="1:8">
      <c r="A275" s="9"/>
      <c r="B275" s="51"/>
      <c r="C275" s="51"/>
      <c r="D275" s="10"/>
      <c r="E275" s="9"/>
      <c r="F275" s="9"/>
      <c r="G275" s="11"/>
      <c r="H275" s="11"/>
    </row>
    <row r="276" spans="1:8">
      <c r="A276" s="9"/>
      <c r="B276" s="51"/>
      <c r="C276" s="51"/>
      <c r="D276" s="10"/>
      <c r="E276" s="9"/>
      <c r="F276" s="9"/>
      <c r="G276" s="11"/>
      <c r="H276" s="11"/>
    </row>
    <row r="277" spans="1:8">
      <c r="A277" s="9"/>
      <c r="B277" s="51"/>
      <c r="C277" s="51"/>
      <c r="D277" s="10"/>
      <c r="E277" s="9"/>
      <c r="F277" s="9"/>
      <c r="G277" s="11"/>
      <c r="H277" s="11"/>
    </row>
    <row r="278" spans="1:8">
      <c r="A278" s="9"/>
      <c r="B278" s="51"/>
      <c r="C278" s="51"/>
      <c r="D278" s="10"/>
      <c r="E278" s="9"/>
      <c r="F278" s="9"/>
      <c r="G278" s="11"/>
      <c r="H278" s="11"/>
    </row>
    <row r="279" spans="1:8">
      <c r="A279" s="9"/>
      <c r="B279" s="51"/>
      <c r="C279" s="51"/>
      <c r="D279" s="10"/>
      <c r="E279" s="9"/>
      <c r="F279" s="9"/>
      <c r="G279" s="11"/>
      <c r="H279" s="11"/>
    </row>
    <row r="280" spans="1:8">
      <c r="A280" s="9"/>
      <c r="B280" s="51"/>
      <c r="C280" s="51"/>
      <c r="D280" s="10"/>
      <c r="E280" s="9"/>
      <c r="F280" s="9"/>
      <c r="G280" s="11"/>
      <c r="H280" s="11"/>
    </row>
    <row r="281" spans="1:8">
      <c r="A281" s="9"/>
      <c r="B281" s="51"/>
      <c r="C281" s="51"/>
      <c r="D281" s="10"/>
      <c r="E281" s="9"/>
      <c r="F281" s="9"/>
      <c r="G281" s="11"/>
      <c r="H281" s="11"/>
    </row>
    <row r="282" spans="1:8">
      <c r="A282" s="9"/>
      <c r="B282" s="51"/>
      <c r="C282" s="51"/>
      <c r="D282" s="10"/>
      <c r="E282" s="9"/>
      <c r="F282" s="9"/>
      <c r="G282" s="11"/>
      <c r="H282" s="11"/>
    </row>
    <row r="283" spans="1:8">
      <c r="A283" s="9"/>
      <c r="B283" s="51"/>
      <c r="C283" s="51"/>
      <c r="D283" s="10"/>
      <c r="E283" s="9"/>
      <c r="F283" s="9"/>
      <c r="G283" s="11"/>
      <c r="H283" s="11"/>
    </row>
    <row r="284" spans="1:8">
      <c r="A284" s="9"/>
      <c r="B284" s="51"/>
      <c r="C284" s="51"/>
      <c r="D284" s="10"/>
      <c r="E284" s="9"/>
      <c r="F284" s="9"/>
      <c r="G284" s="11"/>
      <c r="H284" s="11"/>
    </row>
    <row r="285" spans="1:8">
      <c r="A285" s="9"/>
      <c r="B285" s="51"/>
      <c r="C285" s="51"/>
      <c r="D285" s="10"/>
      <c r="E285" s="9"/>
      <c r="F285" s="9"/>
      <c r="G285" s="11"/>
      <c r="H285" s="11"/>
    </row>
    <row r="286" spans="1:8">
      <c r="A286" s="9"/>
      <c r="B286" s="51"/>
      <c r="C286" s="51"/>
      <c r="D286" s="10"/>
      <c r="E286" s="9"/>
      <c r="F286" s="9"/>
      <c r="G286" s="11"/>
      <c r="H286" s="11"/>
    </row>
    <row r="287" spans="1:8">
      <c r="A287" s="9"/>
      <c r="B287" s="51"/>
      <c r="C287" s="51"/>
      <c r="D287" s="10"/>
      <c r="E287" s="9"/>
      <c r="F287" s="9"/>
      <c r="G287" s="11"/>
      <c r="H287" s="11"/>
    </row>
    <row r="288" spans="1:8">
      <c r="A288" s="9"/>
      <c r="B288" s="51"/>
      <c r="C288" s="51"/>
      <c r="D288" s="10"/>
      <c r="E288" s="9"/>
      <c r="F288" s="9"/>
      <c r="G288" s="11"/>
      <c r="H288" s="11"/>
    </row>
    <row r="289" spans="1:8">
      <c r="A289" s="9"/>
      <c r="B289" s="51"/>
      <c r="C289" s="51"/>
      <c r="D289" s="10"/>
      <c r="E289" s="9"/>
      <c r="F289" s="9"/>
      <c r="G289" s="11"/>
      <c r="H289" s="11"/>
    </row>
    <row r="290" spans="1:8">
      <c r="A290" s="9"/>
      <c r="B290" s="51"/>
      <c r="C290" s="51"/>
      <c r="D290" s="10"/>
      <c r="E290" s="9"/>
      <c r="F290" s="9"/>
      <c r="G290" s="11"/>
      <c r="H290" s="11"/>
    </row>
    <row r="291" spans="1:8">
      <c r="A291" s="9"/>
      <c r="B291" s="51"/>
      <c r="C291" s="51"/>
      <c r="D291" s="10"/>
      <c r="E291" s="9"/>
      <c r="F291" s="9"/>
      <c r="G291" s="11"/>
      <c r="H291" s="11"/>
    </row>
    <row r="292" spans="1:8">
      <c r="A292" s="9"/>
      <c r="B292" s="51"/>
      <c r="C292" s="51"/>
      <c r="D292" s="10"/>
      <c r="E292" s="9"/>
      <c r="F292" s="9"/>
      <c r="G292" s="11"/>
      <c r="H292" s="11"/>
    </row>
    <row r="293" spans="1:8">
      <c r="A293" s="9"/>
      <c r="B293" s="51"/>
      <c r="C293" s="51"/>
      <c r="D293" s="10"/>
      <c r="E293" s="9"/>
      <c r="F293" s="9"/>
      <c r="G293" s="11"/>
      <c r="H293" s="11"/>
    </row>
    <row r="294" spans="1:8">
      <c r="A294" s="9"/>
      <c r="B294" s="51"/>
      <c r="C294" s="51"/>
      <c r="D294" s="10"/>
      <c r="E294" s="9"/>
      <c r="F294" s="9"/>
      <c r="G294" s="11"/>
      <c r="H294" s="11"/>
    </row>
    <row r="295" spans="1:8">
      <c r="A295" s="9"/>
      <c r="B295" s="51"/>
      <c r="C295" s="51"/>
      <c r="D295" s="10"/>
      <c r="E295" s="9"/>
      <c r="F295" s="9"/>
      <c r="G295" s="11"/>
      <c r="H295" s="11"/>
    </row>
    <row r="296" spans="1:8">
      <c r="A296" s="9"/>
      <c r="B296" s="51"/>
      <c r="C296" s="51"/>
      <c r="D296" s="10"/>
      <c r="E296" s="9"/>
      <c r="F296" s="9"/>
      <c r="G296" s="11"/>
      <c r="H296" s="11"/>
    </row>
    <row r="297" spans="1:8">
      <c r="A297" s="9"/>
      <c r="B297" s="51"/>
      <c r="C297" s="51"/>
      <c r="D297" s="10"/>
      <c r="E297" s="9"/>
      <c r="F297" s="9"/>
      <c r="G297" s="11"/>
      <c r="H297" s="11"/>
    </row>
    <row r="298" spans="1:8">
      <c r="A298" s="9"/>
      <c r="B298" s="51"/>
      <c r="C298" s="51"/>
      <c r="D298" s="10"/>
      <c r="E298" s="9"/>
      <c r="F298" s="9"/>
      <c r="G298" s="11"/>
      <c r="H298" s="11"/>
    </row>
    <row r="299" spans="1:8">
      <c r="A299" s="9"/>
      <c r="B299" s="51"/>
      <c r="C299" s="51"/>
      <c r="D299" s="10"/>
      <c r="E299" s="9"/>
      <c r="F299" s="9"/>
      <c r="G299" s="11"/>
      <c r="H299" s="11"/>
    </row>
    <row r="300" spans="1:8">
      <c r="A300" s="9"/>
      <c r="B300" s="51"/>
      <c r="C300" s="51"/>
      <c r="D300" s="10"/>
      <c r="E300" s="9"/>
      <c r="F300" s="9"/>
      <c r="G300" s="11"/>
      <c r="H300" s="11"/>
    </row>
    <row r="301" spans="1:8">
      <c r="A301" s="9"/>
      <c r="B301" s="51"/>
      <c r="C301" s="51"/>
      <c r="D301" s="10"/>
      <c r="E301" s="9"/>
      <c r="F301" s="9"/>
      <c r="G301" s="11"/>
      <c r="H301" s="11"/>
    </row>
    <row r="302" spans="1:8">
      <c r="A302" s="9"/>
      <c r="B302" s="51"/>
      <c r="C302" s="51"/>
      <c r="D302" s="10"/>
      <c r="E302" s="9"/>
      <c r="F302" s="9"/>
      <c r="G302" s="11"/>
      <c r="H302" s="11"/>
    </row>
    <row r="303" spans="1:8">
      <c r="A303" s="9"/>
      <c r="B303" s="51"/>
      <c r="C303" s="51"/>
      <c r="D303" s="10"/>
      <c r="E303" s="9"/>
      <c r="F303" s="9"/>
      <c r="G303" s="11"/>
      <c r="H303" s="11"/>
    </row>
    <row r="304" spans="1:8">
      <c r="A304" s="9"/>
      <c r="B304" s="51"/>
      <c r="C304" s="51"/>
      <c r="D304" s="10"/>
      <c r="E304" s="9"/>
      <c r="F304" s="9"/>
      <c r="G304" s="11"/>
      <c r="H304" s="11"/>
    </row>
    <row r="305" spans="1:8">
      <c r="A305" s="9"/>
      <c r="B305" s="51"/>
      <c r="C305" s="51"/>
      <c r="D305" s="10"/>
      <c r="E305" s="9"/>
      <c r="F305" s="9"/>
      <c r="G305" s="11"/>
      <c r="H305" s="11"/>
    </row>
    <row r="306" spans="1:8">
      <c r="A306" s="9"/>
      <c r="B306" s="51"/>
      <c r="C306" s="51"/>
      <c r="D306" s="10"/>
      <c r="E306" s="9"/>
      <c r="F306" s="9"/>
      <c r="G306" s="11"/>
      <c r="H306" s="11"/>
    </row>
    <row r="307" spans="1:8">
      <c r="A307" s="9"/>
      <c r="B307" s="51"/>
      <c r="C307" s="51"/>
      <c r="D307" s="10"/>
      <c r="E307" s="9"/>
      <c r="F307" s="9"/>
      <c r="G307" s="11"/>
      <c r="H307" s="11"/>
    </row>
    <row r="308" spans="1:8">
      <c r="A308" s="9"/>
      <c r="B308" s="51"/>
      <c r="C308" s="51"/>
      <c r="D308" s="10"/>
      <c r="E308" s="9"/>
      <c r="F308" s="9"/>
      <c r="G308" s="11"/>
      <c r="H308" s="11"/>
    </row>
    <row r="309" spans="1:8">
      <c r="A309" s="9"/>
      <c r="B309" s="51"/>
      <c r="C309" s="51"/>
      <c r="D309" s="10"/>
      <c r="E309" s="9"/>
      <c r="F309" s="9"/>
      <c r="G309" s="11"/>
      <c r="H309" s="11"/>
    </row>
    <row r="310" spans="1:8">
      <c r="A310" s="9"/>
      <c r="B310" s="51"/>
      <c r="C310" s="51"/>
      <c r="D310" s="10"/>
      <c r="E310" s="9"/>
      <c r="F310" s="9"/>
      <c r="G310" s="11"/>
      <c r="H310" s="11"/>
    </row>
    <row r="311" spans="1:8">
      <c r="A311" s="9"/>
      <c r="B311" s="51"/>
      <c r="C311" s="51"/>
      <c r="D311" s="10"/>
      <c r="E311" s="9"/>
      <c r="F311" s="9"/>
      <c r="G311" s="11"/>
      <c r="H311" s="11"/>
    </row>
    <row r="312" spans="1:8">
      <c r="A312" s="9"/>
      <c r="B312" s="51"/>
      <c r="C312" s="51"/>
      <c r="D312" s="10"/>
      <c r="E312" s="9"/>
      <c r="F312" s="9"/>
      <c r="G312" s="11"/>
      <c r="H312" s="11"/>
    </row>
    <row r="313" spans="1:8">
      <c r="A313" s="9"/>
      <c r="B313" s="51"/>
      <c r="C313" s="51"/>
      <c r="D313" s="10"/>
      <c r="E313" s="9"/>
      <c r="F313" s="9"/>
      <c r="G313" s="11"/>
      <c r="H313" s="11"/>
    </row>
    <row r="314" spans="1:8">
      <c r="A314" s="9"/>
      <c r="B314" s="51"/>
      <c r="C314" s="51"/>
      <c r="D314" s="10"/>
      <c r="E314" s="9"/>
      <c r="F314" s="9"/>
      <c r="G314" s="11"/>
      <c r="H314" s="11"/>
    </row>
    <row r="315" spans="1:8">
      <c r="A315" s="9"/>
      <c r="B315" s="51"/>
      <c r="C315" s="51"/>
      <c r="D315" s="10"/>
      <c r="E315" s="9"/>
      <c r="F315" s="9"/>
      <c r="G315" s="11"/>
      <c r="H315" s="11"/>
    </row>
    <row r="316" spans="1:8">
      <c r="A316" s="9"/>
      <c r="B316" s="51"/>
      <c r="C316" s="51"/>
      <c r="D316" s="10"/>
      <c r="E316" s="9"/>
      <c r="F316" s="9"/>
      <c r="G316" s="11"/>
      <c r="H316" s="11"/>
    </row>
    <row r="317" spans="1:8">
      <c r="A317" s="9"/>
      <c r="B317" s="51"/>
      <c r="C317" s="51"/>
      <c r="D317" s="10"/>
      <c r="E317" s="9"/>
      <c r="F317" s="9"/>
      <c r="G317" s="11"/>
      <c r="H317" s="11"/>
    </row>
    <row r="318" spans="1:8">
      <c r="A318" s="9"/>
      <c r="B318" s="51"/>
      <c r="C318" s="51"/>
      <c r="D318" s="10"/>
      <c r="E318" s="9"/>
      <c r="F318" s="9"/>
      <c r="G318" s="11"/>
      <c r="H318" s="11"/>
    </row>
    <row r="319" spans="1:8">
      <c r="A319" s="9"/>
      <c r="B319" s="51"/>
      <c r="C319" s="51"/>
      <c r="D319" s="10"/>
      <c r="E319" s="9"/>
      <c r="F319" s="9"/>
      <c r="G319" s="11"/>
      <c r="H319" s="11"/>
    </row>
    <row r="320" spans="1:8">
      <c r="A320" s="9"/>
      <c r="B320" s="51"/>
      <c r="C320" s="51"/>
      <c r="D320" s="10"/>
      <c r="E320" s="9"/>
      <c r="F320" s="9"/>
      <c r="G320" s="11"/>
      <c r="H320" s="11"/>
    </row>
    <row r="321" spans="1:8">
      <c r="A321" s="9"/>
      <c r="B321" s="51"/>
      <c r="C321" s="51"/>
      <c r="D321" s="10"/>
      <c r="E321" s="9"/>
      <c r="F321" s="9"/>
      <c r="G321" s="11"/>
      <c r="H321" s="11"/>
    </row>
    <row r="322" spans="1:8">
      <c r="A322" s="9"/>
      <c r="B322" s="51"/>
      <c r="C322" s="51"/>
      <c r="D322" s="10"/>
      <c r="E322" s="9"/>
      <c r="F322" s="9"/>
      <c r="G322" s="11"/>
      <c r="H322" s="11"/>
    </row>
    <row r="323" spans="1:8">
      <c r="A323" s="9"/>
      <c r="B323" s="51"/>
      <c r="C323" s="51"/>
      <c r="D323" s="10"/>
      <c r="E323" s="9"/>
      <c r="F323" s="9"/>
      <c r="G323" s="11"/>
      <c r="H323" s="11"/>
    </row>
    <row r="324" spans="1:8">
      <c r="A324" s="9"/>
      <c r="B324" s="51"/>
      <c r="C324" s="51"/>
      <c r="D324" s="10"/>
      <c r="E324" s="9"/>
      <c r="F324" s="9"/>
      <c r="G324" s="11"/>
      <c r="H324" s="11"/>
    </row>
    <row r="325" spans="1:8">
      <c r="A325" s="9"/>
      <c r="B325" s="51"/>
      <c r="C325" s="51"/>
      <c r="D325" s="10"/>
      <c r="E325" s="9"/>
      <c r="F325" s="9"/>
      <c r="G325" s="11"/>
      <c r="H325" s="11"/>
    </row>
    <row r="326" spans="1:8">
      <c r="A326" s="9"/>
      <c r="B326" s="51"/>
      <c r="C326" s="51"/>
      <c r="D326" s="10"/>
      <c r="E326" s="9"/>
      <c r="F326" s="9"/>
      <c r="G326" s="11"/>
      <c r="H326" s="11"/>
    </row>
    <row r="327" spans="1:8">
      <c r="A327" s="9"/>
      <c r="B327" s="51"/>
      <c r="C327" s="51"/>
      <c r="D327" s="10"/>
      <c r="E327" s="9"/>
      <c r="F327" s="9"/>
      <c r="G327" s="11"/>
      <c r="H327" s="11"/>
    </row>
    <row r="328" spans="1:8">
      <c r="A328" s="9"/>
      <c r="B328" s="51"/>
      <c r="C328" s="51"/>
      <c r="D328" s="10"/>
      <c r="E328" s="9"/>
      <c r="F328" s="9"/>
      <c r="G328" s="11"/>
      <c r="H328" s="11"/>
    </row>
    <row r="329" spans="1:8">
      <c r="A329" s="9"/>
      <c r="B329" s="51"/>
      <c r="C329" s="51"/>
      <c r="D329" s="10"/>
      <c r="E329" s="9"/>
      <c r="F329" s="9"/>
      <c r="G329" s="11"/>
      <c r="H329" s="11"/>
    </row>
    <row r="330" spans="1:8">
      <c r="A330" s="9"/>
      <c r="B330" s="51"/>
      <c r="C330" s="51"/>
      <c r="D330" s="10"/>
      <c r="E330" s="9"/>
      <c r="F330" s="9"/>
      <c r="G330" s="11"/>
      <c r="H330" s="11"/>
    </row>
    <row r="331" spans="1:8">
      <c r="A331" s="9"/>
      <c r="B331" s="51"/>
      <c r="C331" s="51"/>
      <c r="D331" s="10"/>
      <c r="E331" s="9"/>
      <c r="F331" s="9"/>
      <c r="G331" s="11"/>
      <c r="H331" s="11"/>
    </row>
    <row r="332" spans="1:8">
      <c r="A332" s="9"/>
      <c r="B332" s="51"/>
      <c r="C332" s="51"/>
      <c r="D332" s="10"/>
      <c r="E332" s="9"/>
      <c r="F332" s="9"/>
      <c r="G332" s="11"/>
      <c r="H332" s="11"/>
    </row>
    <row r="333" spans="1:8">
      <c r="A333" s="9"/>
      <c r="B333" s="51"/>
      <c r="C333" s="51"/>
      <c r="D333" s="10"/>
      <c r="E333" s="9"/>
      <c r="F333" s="9"/>
      <c r="G333" s="11"/>
      <c r="H333" s="11"/>
    </row>
    <row r="334" spans="1:8">
      <c r="A334" s="9"/>
      <c r="B334" s="51"/>
      <c r="C334" s="51"/>
      <c r="D334" s="10"/>
      <c r="E334" s="9"/>
      <c r="F334" s="9"/>
      <c r="G334" s="11"/>
      <c r="H334" s="11"/>
    </row>
    <row r="335" spans="1:8">
      <c r="A335" s="9"/>
      <c r="B335" s="51"/>
      <c r="C335" s="51"/>
      <c r="D335" s="10"/>
      <c r="E335" s="9"/>
      <c r="F335" s="9"/>
      <c r="G335" s="11"/>
      <c r="H335" s="11"/>
    </row>
    <row r="336" spans="1:8">
      <c r="A336" s="9"/>
      <c r="B336" s="51"/>
      <c r="C336" s="51"/>
      <c r="D336" s="10"/>
      <c r="E336" s="9"/>
      <c r="F336" s="9"/>
      <c r="G336" s="11"/>
      <c r="H336" s="11"/>
    </row>
    <row r="337" spans="1:8">
      <c r="A337" s="9"/>
      <c r="B337" s="51"/>
      <c r="C337" s="51"/>
      <c r="D337" s="10"/>
      <c r="E337" s="9"/>
      <c r="F337" s="9"/>
      <c r="G337" s="11"/>
      <c r="H337" s="11"/>
    </row>
    <row r="338" spans="1:8">
      <c r="A338" s="9"/>
      <c r="B338" s="51"/>
      <c r="C338" s="51"/>
      <c r="D338" s="10"/>
      <c r="E338" s="9"/>
      <c r="F338" s="9"/>
      <c r="G338" s="11"/>
      <c r="H338" s="11"/>
    </row>
    <row r="339" spans="1:8">
      <c r="A339" s="9"/>
      <c r="B339" s="51"/>
      <c r="C339" s="51"/>
      <c r="D339" s="10"/>
      <c r="E339" s="9"/>
      <c r="F339" s="9"/>
      <c r="G339" s="11"/>
      <c r="H339" s="11"/>
    </row>
    <row r="340" spans="1:8">
      <c r="A340" s="9"/>
      <c r="B340" s="51"/>
      <c r="C340" s="51"/>
      <c r="D340" s="10"/>
      <c r="E340" s="9"/>
      <c r="F340" s="9"/>
      <c r="G340" s="11"/>
      <c r="H340" s="11"/>
    </row>
    <row r="341" spans="1:8">
      <c r="A341" s="9"/>
      <c r="B341" s="51"/>
      <c r="C341" s="51"/>
      <c r="D341" s="10"/>
      <c r="E341" s="9"/>
      <c r="F341" s="9"/>
      <c r="G341" s="11"/>
      <c r="H341" s="11"/>
    </row>
    <row r="342" spans="1:8">
      <c r="A342" s="9"/>
      <c r="B342" s="51"/>
      <c r="C342" s="51"/>
      <c r="D342" s="10"/>
      <c r="E342" s="9"/>
      <c r="F342" s="9"/>
      <c r="G342" s="11"/>
      <c r="H342" s="11"/>
    </row>
    <row r="343" spans="1:8">
      <c r="A343" s="9"/>
      <c r="B343" s="51"/>
      <c r="C343" s="51"/>
      <c r="D343" s="10"/>
      <c r="E343" s="9"/>
      <c r="F343" s="9"/>
      <c r="G343" s="11"/>
      <c r="H343" s="11"/>
    </row>
    <row r="344" spans="1:8">
      <c r="A344" s="9"/>
      <c r="B344" s="51"/>
      <c r="C344" s="51"/>
      <c r="D344" s="10"/>
      <c r="E344" s="9"/>
      <c r="F344" s="9"/>
      <c r="G344" s="11"/>
      <c r="H344" s="11"/>
    </row>
    <row r="345" spans="1:8">
      <c r="A345" s="9"/>
      <c r="B345" s="51"/>
      <c r="C345" s="51"/>
      <c r="D345" s="10"/>
      <c r="E345" s="9"/>
      <c r="F345" s="9"/>
      <c r="G345" s="11"/>
      <c r="H345" s="11"/>
    </row>
    <row r="346" spans="1:8">
      <c r="A346" s="9"/>
      <c r="B346" s="51"/>
      <c r="C346" s="51"/>
      <c r="D346" s="10"/>
      <c r="E346" s="9"/>
      <c r="F346" s="9"/>
      <c r="G346" s="11"/>
      <c r="H346" s="11"/>
    </row>
    <row r="347" spans="1:8">
      <c r="A347" s="9"/>
      <c r="B347" s="51"/>
      <c r="C347" s="51"/>
      <c r="D347" s="10"/>
      <c r="E347" s="9"/>
      <c r="F347" s="9"/>
      <c r="G347" s="11"/>
      <c r="H347" s="11"/>
    </row>
    <row r="348" spans="1:8">
      <c r="A348" s="9"/>
      <c r="B348" s="51"/>
      <c r="C348" s="51"/>
      <c r="D348" s="10"/>
      <c r="E348" s="9"/>
      <c r="F348" s="9"/>
      <c r="G348" s="11"/>
      <c r="H348" s="11"/>
    </row>
    <row r="349" spans="1:8">
      <c r="A349" s="9"/>
      <c r="B349" s="51"/>
      <c r="C349" s="51"/>
      <c r="D349" s="10"/>
      <c r="E349" s="9"/>
      <c r="F349" s="9"/>
      <c r="G349" s="11"/>
      <c r="H349" s="11"/>
    </row>
    <row r="350" spans="1:8">
      <c r="A350" s="9"/>
      <c r="B350" s="51"/>
      <c r="C350" s="51"/>
      <c r="D350" s="10"/>
      <c r="E350" s="9"/>
      <c r="F350" s="9"/>
      <c r="G350" s="11"/>
      <c r="H350" s="11"/>
    </row>
    <row r="351" spans="1:8">
      <c r="A351" s="9"/>
      <c r="B351" s="51"/>
      <c r="C351" s="51"/>
      <c r="D351" s="10"/>
      <c r="E351" s="9"/>
      <c r="F351" s="9"/>
      <c r="G351" s="11"/>
      <c r="H351" s="11"/>
    </row>
    <row r="352" spans="1:8">
      <c r="A352" s="9"/>
      <c r="B352" s="51"/>
      <c r="C352" s="51"/>
      <c r="D352" s="10"/>
      <c r="E352" s="9"/>
      <c r="F352" s="9"/>
      <c r="G352" s="11"/>
      <c r="H352" s="11"/>
    </row>
    <row r="353" spans="1:8">
      <c r="A353" s="9"/>
      <c r="B353" s="51"/>
      <c r="C353" s="51"/>
      <c r="D353" s="10"/>
      <c r="E353" s="9"/>
      <c r="F353" s="9"/>
      <c r="G353" s="11"/>
      <c r="H353" s="11"/>
    </row>
    <row r="354" spans="1:8">
      <c r="A354" s="9"/>
      <c r="B354" s="51"/>
      <c r="C354" s="51"/>
      <c r="D354" s="10"/>
      <c r="E354" s="9"/>
      <c r="F354" s="9"/>
      <c r="G354" s="11"/>
      <c r="H354" s="11"/>
    </row>
    <row r="355" spans="1:8">
      <c r="A355" s="9"/>
      <c r="B355" s="51"/>
      <c r="C355" s="51"/>
      <c r="D355" s="10"/>
      <c r="E355" s="9"/>
      <c r="F355" s="9"/>
      <c r="G355" s="11"/>
      <c r="H355" s="11"/>
    </row>
    <row r="356" spans="1:8">
      <c r="A356" s="9"/>
      <c r="B356" s="51"/>
      <c r="C356" s="51"/>
      <c r="D356" s="10"/>
      <c r="E356" s="9"/>
      <c r="F356" s="9"/>
      <c r="G356" s="11"/>
      <c r="H356" s="11"/>
    </row>
    <row r="357" spans="1:8">
      <c r="A357" s="9"/>
      <c r="B357" s="51"/>
      <c r="C357" s="51"/>
      <c r="D357" s="10"/>
      <c r="E357" s="9"/>
      <c r="F357" s="9"/>
      <c r="G357" s="11"/>
      <c r="H357" s="11"/>
    </row>
    <row r="358" spans="1:8">
      <c r="A358" s="9"/>
      <c r="B358" s="51"/>
      <c r="C358" s="51"/>
      <c r="D358" s="10"/>
      <c r="E358" s="9"/>
      <c r="F358" s="9"/>
      <c r="G358" s="11"/>
      <c r="H358" s="11"/>
    </row>
    <row r="359" spans="1:8">
      <c r="A359" s="9"/>
      <c r="B359" s="51"/>
      <c r="C359" s="51"/>
      <c r="D359" s="10"/>
      <c r="E359" s="9"/>
      <c r="F359" s="9"/>
      <c r="G359" s="11"/>
      <c r="H359" s="11"/>
    </row>
    <row r="360" spans="1:8">
      <c r="A360" s="9"/>
      <c r="B360" s="51"/>
      <c r="C360" s="51"/>
      <c r="D360" s="10"/>
      <c r="E360" s="9"/>
      <c r="F360" s="9"/>
      <c r="G360" s="11"/>
      <c r="H360" s="11"/>
    </row>
    <row r="361" spans="1:8">
      <c r="A361" s="9"/>
      <c r="B361" s="51"/>
      <c r="C361" s="51"/>
      <c r="D361" s="10"/>
      <c r="E361" s="9"/>
      <c r="F361" s="9"/>
      <c r="G361" s="11"/>
      <c r="H361" s="11"/>
    </row>
    <row r="362" spans="1:8">
      <c r="A362" s="9"/>
      <c r="B362" s="51"/>
      <c r="C362" s="51"/>
      <c r="D362" s="10"/>
      <c r="E362" s="9"/>
      <c r="F362" s="9"/>
      <c r="G362" s="11"/>
      <c r="H362" s="11"/>
    </row>
    <row r="363" spans="1:8">
      <c r="A363" s="9"/>
      <c r="B363" s="51"/>
      <c r="C363" s="51"/>
      <c r="D363" s="10"/>
      <c r="E363" s="9"/>
      <c r="F363" s="9"/>
      <c r="G363" s="11"/>
      <c r="H363" s="11"/>
    </row>
    <row r="364" spans="1:8">
      <c r="A364" s="9"/>
      <c r="B364" s="51"/>
      <c r="C364" s="51"/>
      <c r="D364" s="10"/>
      <c r="E364" s="9"/>
      <c r="F364" s="9"/>
      <c r="G364" s="11"/>
      <c r="H364" s="11"/>
    </row>
    <row r="365" spans="1:8">
      <c r="A365" s="9"/>
      <c r="B365" s="51"/>
      <c r="C365" s="51"/>
      <c r="D365" s="10"/>
      <c r="E365" s="9"/>
      <c r="F365" s="9"/>
      <c r="G365" s="11"/>
      <c r="H365" s="11"/>
    </row>
    <row r="366" spans="1:8">
      <c r="A366" s="9"/>
      <c r="B366" s="51"/>
      <c r="C366" s="51"/>
      <c r="D366" s="10"/>
      <c r="E366" s="9"/>
      <c r="F366" s="9"/>
      <c r="G366" s="11"/>
      <c r="H366" s="11"/>
    </row>
    <row r="367" spans="1:8">
      <c r="A367" s="9"/>
      <c r="B367" s="51"/>
      <c r="C367" s="51"/>
      <c r="D367" s="10"/>
      <c r="E367" s="9"/>
      <c r="F367" s="9"/>
      <c r="G367" s="11"/>
      <c r="H367" s="11"/>
    </row>
    <row r="368" spans="1:8">
      <c r="A368" s="9"/>
      <c r="B368" s="51"/>
      <c r="C368" s="51"/>
      <c r="D368" s="10"/>
      <c r="E368" s="9"/>
      <c r="F368" s="9"/>
      <c r="G368" s="11"/>
      <c r="H368" s="11"/>
    </row>
    <row r="369" spans="1:8">
      <c r="A369" s="9"/>
      <c r="B369" s="51"/>
      <c r="C369" s="51"/>
      <c r="D369" s="10"/>
      <c r="E369" s="9"/>
      <c r="F369" s="9"/>
      <c r="G369" s="11"/>
      <c r="H369" s="11"/>
    </row>
    <row r="370" spans="1:8">
      <c r="A370" s="9"/>
      <c r="B370" s="51"/>
      <c r="C370" s="51"/>
      <c r="D370" s="10"/>
      <c r="E370" s="9"/>
      <c r="F370" s="9"/>
      <c r="G370" s="11"/>
      <c r="H370" s="11"/>
    </row>
    <row r="371" spans="1:8">
      <c r="A371" s="9"/>
      <c r="B371" s="51"/>
      <c r="C371" s="51"/>
      <c r="D371" s="10"/>
      <c r="E371" s="9"/>
      <c r="F371" s="9"/>
      <c r="G371" s="11"/>
      <c r="H371" s="11"/>
    </row>
    <row r="372" spans="1:8">
      <c r="A372" s="9"/>
      <c r="B372" s="51"/>
      <c r="C372" s="51"/>
      <c r="D372" s="10"/>
      <c r="E372" s="9"/>
      <c r="F372" s="9"/>
      <c r="G372" s="11"/>
      <c r="H372" s="11"/>
    </row>
    <row r="373" spans="1:8">
      <c r="A373" s="9"/>
      <c r="B373" s="51"/>
      <c r="C373" s="51"/>
      <c r="D373" s="10"/>
      <c r="E373" s="9"/>
      <c r="F373" s="9"/>
      <c r="G373" s="11"/>
      <c r="H373" s="11"/>
    </row>
    <row r="374" spans="1:8">
      <c r="A374" s="9"/>
      <c r="B374" s="51"/>
      <c r="C374" s="51"/>
      <c r="D374" s="10"/>
      <c r="E374" s="9"/>
      <c r="F374" s="9"/>
      <c r="G374" s="11"/>
      <c r="H374" s="11"/>
    </row>
    <row r="375" spans="1:8">
      <c r="A375" s="9"/>
      <c r="B375" s="51"/>
      <c r="C375" s="51"/>
      <c r="D375" s="10"/>
      <c r="E375" s="9"/>
      <c r="F375" s="9"/>
      <c r="G375" s="11"/>
      <c r="H375" s="11"/>
    </row>
    <row r="376" spans="1:8">
      <c r="A376" s="9"/>
      <c r="B376" s="51"/>
      <c r="C376" s="51"/>
      <c r="D376" s="10"/>
      <c r="E376" s="9"/>
      <c r="F376" s="9"/>
      <c r="G376" s="11"/>
      <c r="H376" s="11"/>
    </row>
    <row r="377" spans="1:8">
      <c r="A377" s="9"/>
      <c r="B377" s="51"/>
      <c r="C377" s="51"/>
      <c r="D377" s="10"/>
      <c r="E377" s="9"/>
      <c r="F377" s="9"/>
      <c r="G377" s="11"/>
      <c r="H377" s="11"/>
    </row>
    <row r="378" spans="1:8">
      <c r="A378" s="9"/>
      <c r="B378" s="51"/>
      <c r="C378" s="51"/>
      <c r="D378" s="10"/>
      <c r="E378" s="9"/>
      <c r="F378" s="9"/>
      <c r="G378" s="11"/>
      <c r="H378" s="11"/>
    </row>
    <row r="379" spans="1:8">
      <c r="A379" s="9"/>
      <c r="B379" s="51"/>
      <c r="C379" s="51"/>
      <c r="D379" s="10"/>
      <c r="E379" s="9"/>
      <c r="F379" s="9"/>
      <c r="G379" s="11"/>
      <c r="H379" s="11"/>
    </row>
    <row r="380" spans="1:8">
      <c r="A380" s="9"/>
      <c r="B380" s="51"/>
      <c r="C380" s="51"/>
      <c r="D380" s="10"/>
      <c r="E380" s="9"/>
      <c r="F380" s="9"/>
      <c r="G380" s="11"/>
      <c r="H380" s="11"/>
    </row>
    <row r="381" spans="1:8">
      <c r="A381" s="9"/>
      <c r="B381" s="51"/>
      <c r="C381" s="51"/>
      <c r="D381" s="10"/>
      <c r="E381" s="9"/>
      <c r="F381" s="9"/>
      <c r="G381" s="11"/>
      <c r="H381" s="11"/>
    </row>
    <row r="382" spans="1:8">
      <c r="A382" s="9"/>
      <c r="B382" s="51"/>
      <c r="C382" s="51"/>
      <c r="D382" s="10"/>
      <c r="E382" s="9"/>
      <c r="F382" s="9"/>
      <c r="G382" s="11"/>
      <c r="H382" s="11"/>
    </row>
    <row r="383" spans="1:8">
      <c r="A383" s="9"/>
      <c r="B383" s="51"/>
      <c r="C383" s="51"/>
      <c r="D383" s="10"/>
      <c r="E383" s="9"/>
      <c r="F383" s="9"/>
      <c r="G383" s="11"/>
      <c r="H383" s="11"/>
    </row>
    <row r="384" spans="1:8">
      <c r="A384" s="9"/>
      <c r="B384" s="51"/>
      <c r="C384" s="51"/>
      <c r="D384" s="10"/>
      <c r="E384" s="9"/>
      <c r="F384" s="9"/>
      <c r="G384" s="11"/>
      <c r="H384" s="11"/>
    </row>
    <row r="385" spans="1:8">
      <c r="A385" s="9"/>
      <c r="B385" s="51"/>
      <c r="C385" s="51"/>
      <c r="D385" s="10"/>
      <c r="E385" s="9"/>
      <c r="F385" s="9"/>
      <c r="G385" s="11"/>
      <c r="H385" s="11"/>
    </row>
    <row r="386" spans="1:8">
      <c r="A386" s="9"/>
      <c r="B386" s="51"/>
      <c r="C386" s="51"/>
      <c r="D386" s="10"/>
      <c r="E386" s="9"/>
      <c r="F386" s="9"/>
      <c r="G386" s="11"/>
      <c r="H386" s="11"/>
    </row>
    <row r="387" spans="1:8">
      <c r="A387" s="9"/>
      <c r="B387" s="51"/>
      <c r="C387" s="51"/>
      <c r="D387" s="10"/>
      <c r="E387" s="9"/>
      <c r="F387" s="9"/>
      <c r="G387" s="11"/>
      <c r="H387" s="11"/>
    </row>
    <row r="388" spans="1:8">
      <c r="A388" s="9"/>
      <c r="B388" s="51"/>
      <c r="C388" s="51"/>
      <c r="D388" s="10"/>
      <c r="E388" s="9"/>
      <c r="F388" s="9"/>
      <c r="G388" s="11"/>
      <c r="H388" s="11"/>
    </row>
    <row r="389" spans="1:8">
      <c r="A389" s="9"/>
      <c r="B389" s="51"/>
      <c r="C389" s="51"/>
      <c r="D389" s="10"/>
      <c r="E389" s="9"/>
      <c r="F389" s="9"/>
      <c r="G389" s="11"/>
      <c r="H389" s="11"/>
    </row>
    <row r="390" spans="1:8">
      <c r="A390" s="9"/>
      <c r="B390" s="51"/>
      <c r="C390" s="51"/>
      <c r="D390" s="10"/>
      <c r="E390" s="9"/>
      <c r="F390" s="9"/>
      <c r="G390" s="11"/>
      <c r="H390" s="11"/>
    </row>
    <row r="391" spans="1:8">
      <c r="A391" s="9"/>
      <c r="B391" s="51"/>
      <c r="C391" s="51"/>
      <c r="D391" s="10"/>
      <c r="E391" s="9"/>
      <c r="F391" s="9"/>
      <c r="G391" s="11"/>
      <c r="H391" s="11"/>
    </row>
    <row r="392" spans="1:8">
      <c r="A392" s="9"/>
      <c r="B392" s="51"/>
      <c r="C392" s="51"/>
      <c r="D392" s="10"/>
      <c r="E392" s="9"/>
      <c r="F392" s="9"/>
      <c r="G392" s="11"/>
      <c r="H392" s="11"/>
    </row>
    <row r="393" spans="1:8">
      <c r="A393" s="9"/>
      <c r="B393" s="51"/>
      <c r="C393" s="51"/>
      <c r="D393" s="10"/>
      <c r="E393" s="9"/>
      <c r="F393" s="9"/>
      <c r="G393" s="11"/>
      <c r="H393" s="11"/>
    </row>
    <row r="394" spans="1:8">
      <c r="A394" s="9"/>
      <c r="B394" s="51"/>
      <c r="C394" s="51"/>
      <c r="D394" s="10"/>
      <c r="E394" s="9"/>
      <c r="F394" s="9"/>
      <c r="G394" s="11"/>
      <c r="H394" s="11"/>
    </row>
    <row r="395" spans="1:8">
      <c r="A395" s="9"/>
      <c r="B395" s="51"/>
      <c r="C395" s="51"/>
      <c r="D395" s="10"/>
      <c r="E395" s="9"/>
      <c r="F395" s="9"/>
      <c r="G395" s="11"/>
      <c r="H395" s="11"/>
    </row>
    <row r="396" spans="1:8">
      <c r="A396" s="9"/>
      <c r="B396" s="51"/>
      <c r="C396" s="51"/>
      <c r="D396" s="10"/>
      <c r="E396" s="9"/>
      <c r="F396" s="9"/>
      <c r="G396" s="11"/>
      <c r="H396" s="11"/>
    </row>
    <row r="397" spans="1:8">
      <c r="A397" s="9"/>
      <c r="B397" s="51"/>
      <c r="C397" s="51"/>
      <c r="D397" s="10"/>
      <c r="E397" s="9"/>
      <c r="F397" s="9"/>
      <c r="G397" s="11"/>
      <c r="H397" s="11"/>
    </row>
    <row r="398" spans="1:8">
      <c r="A398" s="9"/>
      <c r="B398" s="51"/>
      <c r="C398" s="51"/>
      <c r="D398" s="10"/>
      <c r="E398" s="9"/>
      <c r="F398" s="9"/>
      <c r="G398" s="11"/>
      <c r="H398" s="11"/>
    </row>
    <row r="399" spans="1:8">
      <c r="A399" s="9"/>
      <c r="B399" s="51"/>
      <c r="C399" s="51"/>
      <c r="D399" s="10"/>
      <c r="E399" s="9"/>
      <c r="F399" s="9"/>
      <c r="G399" s="11"/>
      <c r="H399" s="11"/>
    </row>
    <row r="400" spans="1:8">
      <c r="A400" s="9"/>
      <c r="B400" s="51"/>
      <c r="C400" s="51"/>
      <c r="D400" s="10"/>
      <c r="E400" s="9"/>
      <c r="F400" s="9"/>
      <c r="G400" s="11"/>
      <c r="H400" s="11"/>
    </row>
    <row r="401" spans="1:8">
      <c r="A401" s="9"/>
      <c r="B401" s="51"/>
      <c r="C401" s="51"/>
      <c r="D401" s="10"/>
      <c r="E401" s="9"/>
      <c r="F401" s="9"/>
      <c r="G401" s="11"/>
      <c r="H401" s="11"/>
    </row>
    <row r="402" spans="1:8">
      <c r="A402" s="9"/>
      <c r="B402" s="51"/>
      <c r="C402" s="51"/>
      <c r="D402" s="10"/>
      <c r="E402" s="9"/>
      <c r="F402" s="9"/>
      <c r="G402" s="11"/>
      <c r="H402" s="11"/>
    </row>
    <row r="403" spans="1:8">
      <c r="A403" s="9"/>
      <c r="B403" s="51"/>
      <c r="C403" s="51"/>
      <c r="D403" s="10"/>
      <c r="E403" s="9"/>
      <c r="F403" s="9"/>
      <c r="G403" s="11"/>
      <c r="H403" s="11"/>
    </row>
    <row r="404" spans="1:8">
      <c r="A404" s="9"/>
      <c r="B404" s="51"/>
      <c r="C404" s="51"/>
      <c r="D404" s="10"/>
      <c r="E404" s="9"/>
      <c r="F404" s="9"/>
      <c r="G404" s="11"/>
      <c r="H404" s="11"/>
    </row>
    <row r="405" spans="1:8">
      <c r="A405" s="9"/>
      <c r="B405" s="51"/>
      <c r="C405" s="51"/>
      <c r="D405" s="10"/>
      <c r="E405" s="9"/>
      <c r="F405" s="9"/>
      <c r="G405" s="11"/>
      <c r="H405" s="11"/>
    </row>
    <row r="406" spans="1:8">
      <c r="A406" s="9"/>
      <c r="B406" s="51"/>
      <c r="C406" s="51"/>
      <c r="D406" s="10"/>
      <c r="E406" s="9"/>
      <c r="F406" s="9"/>
      <c r="G406" s="11"/>
      <c r="H406" s="11"/>
    </row>
    <row r="407" spans="1:8">
      <c r="A407" s="9"/>
      <c r="B407" s="51"/>
      <c r="C407" s="51"/>
      <c r="D407" s="10"/>
      <c r="E407" s="9"/>
      <c r="F407" s="9"/>
      <c r="G407" s="11"/>
      <c r="H407" s="11"/>
    </row>
    <row r="408" spans="1:8">
      <c r="A408" s="9"/>
      <c r="B408" s="51"/>
      <c r="C408" s="51"/>
      <c r="D408" s="10"/>
      <c r="E408" s="9"/>
      <c r="F408" s="9"/>
      <c r="G408" s="11"/>
      <c r="H408" s="11"/>
    </row>
    <row r="409" spans="1:8">
      <c r="A409" s="9"/>
      <c r="B409" s="51"/>
      <c r="C409" s="51"/>
      <c r="D409" s="10"/>
      <c r="E409" s="9"/>
      <c r="F409" s="9"/>
      <c r="G409" s="11"/>
      <c r="H409" s="11"/>
    </row>
    <row r="410" spans="1:8">
      <c r="A410" s="9"/>
      <c r="B410" s="51"/>
      <c r="C410" s="51"/>
      <c r="D410" s="10"/>
      <c r="E410" s="9"/>
      <c r="F410" s="9"/>
      <c r="G410" s="11"/>
      <c r="H410" s="11"/>
    </row>
    <row r="411" spans="1:8">
      <c r="A411" s="9"/>
      <c r="B411" s="51"/>
      <c r="C411" s="51"/>
      <c r="D411" s="10"/>
      <c r="E411" s="9"/>
      <c r="F411" s="9"/>
      <c r="G411" s="11"/>
      <c r="H411" s="11"/>
    </row>
    <row r="412" spans="1:8">
      <c r="A412" s="9"/>
      <c r="B412" s="51"/>
      <c r="C412" s="51"/>
      <c r="D412" s="10"/>
      <c r="E412" s="9"/>
      <c r="F412" s="9"/>
      <c r="G412" s="11"/>
      <c r="H412" s="11"/>
    </row>
    <row r="413" spans="1:8">
      <c r="A413" s="9"/>
      <c r="B413" s="51"/>
      <c r="C413" s="51"/>
      <c r="D413" s="10"/>
      <c r="E413" s="9"/>
      <c r="F413" s="9"/>
      <c r="G413" s="11"/>
      <c r="H413" s="11"/>
    </row>
    <row r="414" spans="1:8">
      <c r="A414" s="9"/>
      <c r="B414" s="51"/>
      <c r="C414" s="51"/>
      <c r="D414" s="10"/>
      <c r="E414" s="9"/>
      <c r="F414" s="9"/>
      <c r="G414" s="11"/>
      <c r="H414" s="11"/>
    </row>
    <row r="415" spans="1:8">
      <c r="A415" s="9"/>
      <c r="B415" s="51"/>
      <c r="C415" s="51"/>
      <c r="D415" s="10"/>
      <c r="E415" s="9"/>
      <c r="F415" s="9"/>
      <c r="G415" s="11"/>
      <c r="H415" s="11"/>
    </row>
    <row r="416" spans="1:8">
      <c r="A416" s="9"/>
      <c r="B416" s="51"/>
      <c r="C416" s="51"/>
      <c r="D416" s="10"/>
      <c r="E416" s="9"/>
      <c r="F416" s="9"/>
      <c r="G416" s="11"/>
      <c r="H416" s="11"/>
    </row>
    <row r="417" spans="1:8">
      <c r="A417" s="9"/>
      <c r="B417" s="51"/>
      <c r="C417" s="51"/>
      <c r="D417" s="10"/>
      <c r="E417" s="9"/>
      <c r="F417" s="9"/>
      <c r="G417" s="11"/>
      <c r="H417" s="11"/>
    </row>
    <row r="418" spans="1:8">
      <c r="A418" s="9"/>
      <c r="B418" s="51"/>
      <c r="C418" s="51"/>
      <c r="D418" s="10"/>
      <c r="E418" s="9"/>
      <c r="F418" s="9"/>
      <c r="G418" s="11"/>
      <c r="H418" s="11"/>
    </row>
    <row r="419" spans="1:8">
      <c r="A419" s="9"/>
      <c r="B419" s="51"/>
      <c r="C419" s="51"/>
      <c r="D419" s="10"/>
      <c r="E419" s="9"/>
      <c r="F419" s="9"/>
      <c r="G419" s="11"/>
      <c r="H419" s="11"/>
    </row>
    <row r="420" spans="1:8">
      <c r="A420" s="9"/>
      <c r="B420" s="51"/>
      <c r="C420" s="51"/>
      <c r="D420" s="10"/>
      <c r="E420" s="9"/>
      <c r="F420" s="9"/>
      <c r="G420" s="11"/>
      <c r="H420" s="11"/>
    </row>
    <row r="421" spans="1:8">
      <c r="A421" s="9"/>
      <c r="B421" s="51"/>
      <c r="C421" s="51"/>
      <c r="D421" s="10"/>
      <c r="E421" s="9"/>
      <c r="F421" s="9"/>
      <c r="G421" s="11"/>
      <c r="H421" s="11"/>
    </row>
    <row r="422" spans="1:8">
      <c r="A422" s="9"/>
      <c r="B422" s="51"/>
      <c r="C422" s="51"/>
      <c r="D422" s="10"/>
      <c r="E422" s="9"/>
      <c r="F422" s="9"/>
      <c r="G422" s="11"/>
      <c r="H422" s="11"/>
    </row>
    <row r="423" spans="1:8">
      <c r="A423" s="9"/>
      <c r="B423" s="51"/>
      <c r="C423" s="51"/>
      <c r="D423" s="10"/>
      <c r="E423" s="9"/>
      <c r="F423" s="9"/>
      <c r="G423" s="11"/>
      <c r="H423" s="11"/>
    </row>
    <row r="424" spans="1:8">
      <c r="A424" s="9"/>
      <c r="B424" s="51"/>
      <c r="C424" s="51"/>
      <c r="D424" s="10"/>
      <c r="E424" s="9"/>
      <c r="F424" s="9"/>
      <c r="G424" s="11"/>
      <c r="H424" s="11"/>
    </row>
    <row r="425" spans="1:8">
      <c r="A425" s="9"/>
      <c r="B425" s="51"/>
      <c r="C425" s="51"/>
      <c r="D425" s="10"/>
      <c r="E425" s="9"/>
      <c r="F425" s="9"/>
      <c r="G425" s="11"/>
      <c r="H425" s="11"/>
    </row>
    <row r="426" spans="1:8">
      <c r="A426" s="9"/>
      <c r="B426" s="51"/>
      <c r="C426" s="51"/>
      <c r="D426" s="10"/>
      <c r="E426" s="9"/>
      <c r="F426" s="9"/>
      <c r="G426" s="11"/>
      <c r="H426" s="11"/>
    </row>
    <row r="427" spans="1:8">
      <c r="A427" s="9"/>
      <c r="B427" s="51"/>
      <c r="C427" s="51"/>
      <c r="D427" s="10"/>
      <c r="E427" s="9"/>
      <c r="F427" s="9"/>
      <c r="G427" s="11"/>
      <c r="H427" s="11"/>
    </row>
    <row r="428" spans="1:8">
      <c r="A428" s="9"/>
      <c r="B428" s="51"/>
      <c r="C428" s="51"/>
      <c r="D428" s="10"/>
      <c r="E428" s="9"/>
      <c r="F428" s="9"/>
      <c r="G428" s="11"/>
      <c r="H428" s="11"/>
    </row>
    <row r="429" spans="1:8">
      <c r="A429" s="9"/>
      <c r="B429" s="51"/>
      <c r="C429" s="51"/>
      <c r="D429" s="10"/>
      <c r="E429" s="9"/>
      <c r="F429" s="9"/>
      <c r="G429" s="11"/>
      <c r="H429" s="11"/>
    </row>
    <row r="430" spans="1:8">
      <c r="A430" s="9"/>
      <c r="B430" s="51"/>
      <c r="C430" s="51"/>
      <c r="D430" s="10"/>
      <c r="E430" s="9"/>
      <c r="F430" s="9"/>
      <c r="G430" s="11"/>
      <c r="H430" s="11"/>
    </row>
    <row r="431" spans="1:8">
      <c r="A431" s="9"/>
      <c r="B431" s="51"/>
      <c r="C431" s="51"/>
      <c r="D431" s="10"/>
      <c r="E431" s="9"/>
      <c r="F431" s="9"/>
      <c r="G431" s="11"/>
      <c r="H431" s="11"/>
    </row>
    <row r="432" spans="1:8">
      <c r="A432" s="9"/>
      <c r="B432" s="51"/>
      <c r="C432" s="51"/>
      <c r="D432" s="10"/>
      <c r="E432" s="9"/>
      <c r="F432" s="9"/>
      <c r="G432" s="11"/>
      <c r="H432" s="11"/>
    </row>
    <row r="433" spans="1:8">
      <c r="A433" s="9"/>
      <c r="B433" s="51"/>
      <c r="C433" s="51"/>
      <c r="D433" s="10"/>
      <c r="E433" s="9"/>
      <c r="F433" s="9"/>
      <c r="G433" s="11"/>
      <c r="H433" s="11"/>
    </row>
    <row r="434" spans="1:8">
      <c r="A434" s="9"/>
      <c r="B434" s="51"/>
      <c r="C434" s="51"/>
      <c r="D434" s="10"/>
      <c r="E434" s="9"/>
      <c r="F434" s="9"/>
      <c r="G434" s="11"/>
      <c r="H434" s="11"/>
    </row>
    <row r="435" spans="1:8">
      <c r="A435" s="9"/>
      <c r="B435" s="51"/>
      <c r="C435" s="51"/>
      <c r="D435" s="10"/>
      <c r="E435" s="9"/>
      <c r="F435" s="9"/>
      <c r="G435" s="11"/>
      <c r="H435" s="11"/>
    </row>
    <row r="436" spans="1:8">
      <c r="A436" s="9"/>
      <c r="B436" s="51"/>
      <c r="C436" s="51"/>
      <c r="D436" s="10"/>
      <c r="E436" s="9"/>
      <c r="F436" s="9"/>
      <c r="G436" s="11"/>
      <c r="H436" s="11"/>
    </row>
    <row r="437" spans="1:8">
      <c r="A437" s="9"/>
      <c r="B437" s="51"/>
      <c r="C437" s="51"/>
      <c r="D437" s="10"/>
      <c r="E437" s="9"/>
      <c r="F437" s="9"/>
      <c r="G437" s="11"/>
      <c r="H437" s="11"/>
    </row>
    <row r="438" spans="1:8">
      <c r="A438" s="9"/>
      <c r="B438" s="51"/>
      <c r="C438" s="51"/>
      <c r="D438" s="10"/>
      <c r="E438" s="9"/>
      <c r="F438" s="9"/>
      <c r="G438" s="11"/>
      <c r="H438" s="11"/>
    </row>
    <row r="439" spans="1:8">
      <c r="A439" s="9"/>
      <c r="B439" s="51"/>
      <c r="C439" s="51"/>
      <c r="D439" s="10"/>
      <c r="E439" s="9"/>
      <c r="F439" s="9"/>
      <c r="G439" s="11"/>
      <c r="H439" s="11"/>
    </row>
    <row r="440" spans="1:8">
      <c r="A440" s="9"/>
      <c r="B440" s="51"/>
      <c r="C440" s="51"/>
      <c r="D440" s="10"/>
      <c r="E440" s="9"/>
      <c r="F440" s="9"/>
      <c r="G440" s="11"/>
      <c r="H440" s="11"/>
    </row>
    <row r="441" spans="1:8">
      <c r="A441" s="9"/>
      <c r="B441" s="51"/>
      <c r="C441" s="51"/>
      <c r="D441" s="10"/>
      <c r="E441" s="9"/>
      <c r="F441" s="9"/>
      <c r="G441" s="11"/>
      <c r="H441" s="11"/>
    </row>
    <row r="442" spans="1:8">
      <c r="A442" s="9"/>
      <c r="B442" s="51"/>
      <c r="C442" s="51"/>
      <c r="D442" s="10"/>
      <c r="E442" s="9"/>
      <c r="F442" s="9"/>
      <c r="G442" s="11"/>
      <c r="H442" s="11"/>
    </row>
    <row r="443" spans="1:8">
      <c r="A443" s="9"/>
      <c r="B443" s="51"/>
      <c r="C443" s="51"/>
      <c r="D443" s="10"/>
      <c r="E443" s="9"/>
      <c r="F443" s="9"/>
      <c r="G443" s="11"/>
      <c r="H443" s="11"/>
    </row>
    <row r="444" spans="1:8">
      <c r="A444" s="9"/>
      <c r="B444" s="51"/>
      <c r="C444" s="51"/>
      <c r="D444" s="10"/>
      <c r="E444" s="9"/>
      <c r="F444" s="9"/>
      <c r="G444" s="11"/>
      <c r="H444" s="11"/>
    </row>
    <row r="445" spans="1:8">
      <c r="A445" s="9"/>
      <c r="B445" s="51"/>
      <c r="C445" s="51"/>
      <c r="D445" s="10"/>
      <c r="E445" s="9"/>
      <c r="F445" s="9"/>
      <c r="G445" s="11"/>
      <c r="H445" s="11"/>
    </row>
    <row r="446" spans="1:8">
      <c r="A446" s="9"/>
      <c r="B446" s="51"/>
      <c r="C446" s="51"/>
      <c r="D446" s="10"/>
      <c r="E446" s="9"/>
      <c r="F446" s="9"/>
      <c r="G446" s="11"/>
      <c r="H446" s="11"/>
    </row>
    <row r="447" spans="1:8">
      <c r="A447" s="9"/>
      <c r="B447" s="51"/>
      <c r="C447" s="51"/>
      <c r="D447" s="10"/>
      <c r="E447" s="9"/>
      <c r="F447" s="9"/>
      <c r="G447" s="11"/>
      <c r="H447" s="11"/>
    </row>
    <row r="448" spans="1:8">
      <c r="A448" s="9"/>
      <c r="B448" s="51"/>
      <c r="C448" s="51"/>
      <c r="D448" s="10"/>
      <c r="E448" s="9"/>
      <c r="F448" s="9"/>
      <c r="G448" s="11"/>
      <c r="H448" s="11"/>
    </row>
    <row r="449" spans="1:8">
      <c r="A449" s="9"/>
      <c r="B449" s="51"/>
      <c r="C449" s="51"/>
      <c r="D449" s="10"/>
      <c r="E449" s="9"/>
      <c r="F449" s="9"/>
      <c r="G449" s="11"/>
      <c r="H449" s="11"/>
    </row>
    <row r="450" spans="1:8">
      <c r="A450" s="9"/>
      <c r="B450" s="51"/>
      <c r="C450" s="51"/>
      <c r="D450" s="10"/>
      <c r="E450" s="9"/>
      <c r="F450" s="9"/>
      <c r="G450" s="11"/>
      <c r="H450" s="11"/>
    </row>
    <row r="451" spans="1:8">
      <c r="A451" s="9"/>
      <c r="B451" s="51"/>
      <c r="C451" s="51"/>
      <c r="D451" s="10"/>
      <c r="E451" s="9"/>
      <c r="F451" s="9"/>
      <c r="G451" s="11"/>
      <c r="H451" s="11"/>
    </row>
    <row r="452" spans="1:8">
      <c r="A452" s="9"/>
      <c r="B452" s="51"/>
      <c r="C452" s="51"/>
      <c r="D452" s="10"/>
      <c r="E452" s="9"/>
      <c r="F452" s="9"/>
      <c r="G452" s="11"/>
      <c r="H452" s="11"/>
    </row>
    <row r="453" spans="1:8">
      <c r="A453" s="9"/>
      <c r="B453" s="51"/>
      <c r="C453" s="51"/>
      <c r="D453" s="10"/>
      <c r="E453" s="9"/>
      <c r="F453" s="9"/>
      <c r="G453" s="11"/>
      <c r="H453" s="11"/>
    </row>
    <row r="454" spans="1:8">
      <c r="A454" s="9"/>
      <c r="B454" s="51"/>
      <c r="C454" s="51"/>
      <c r="D454" s="10"/>
      <c r="E454" s="9"/>
      <c r="F454" s="9"/>
      <c r="G454" s="11"/>
      <c r="H454" s="11"/>
    </row>
    <row r="455" spans="1:8">
      <c r="A455" s="9"/>
      <c r="B455" s="51"/>
      <c r="C455" s="51"/>
      <c r="D455" s="10"/>
      <c r="E455" s="9"/>
      <c r="F455" s="9"/>
      <c r="G455" s="11"/>
      <c r="H455" s="11"/>
    </row>
    <row r="456" spans="1:8">
      <c r="A456" s="9"/>
      <c r="B456" s="51"/>
      <c r="C456" s="51"/>
      <c r="D456" s="10"/>
      <c r="E456" s="9"/>
      <c r="F456" s="9"/>
      <c r="G456" s="11"/>
      <c r="H456" s="11"/>
    </row>
    <row r="457" spans="1:8">
      <c r="A457" s="9"/>
      <c r="B457" s="51"/>
      <c r="C457" s="51"/>
      <c r="D457" s="10"/>
      <c r="E457" s="9"/>
      <c r="F457" s="9"/>
      <c r="G457" s="11"/>
      <c r="H457" s="11"/>
    </row>
    <row r="458" spans="1:8">
      <c r="A458" s="9"/>
      <c r="B458" s="51"/>
      <c r="C458" s="51"/>
      <c r="D458" s="10"/>
      <c r="E458" s="9"/>
      <c r="F458" s="9"/>
      <c r="G458" s="11"/>
      <c r="H458" s="11"/>
    </row>
    <row r="459" spans="1:8">
      <c r="A459" s="9"/>
      <c r="B459" s="51"/>
      <c r="C459" s="51"/>
      <c r="D459" s="10"/>
      <c r="E459" s="9"/>
      <c r="F459" s="9"/>
      <c r="G459" s="11"/>
      <c r="H459" s="11"/>
    </row>
    <row r="460" spans="1:8">
      <c r="A460" s="9"/>
      <c r="B460" s="51"/>
      <c r="C460" s="51"/>
      <c r="D460" s="10"/>
      <c r="E460" s="9"/>
      <c r="F460" s="9"/>
      <c r="G460" s="11"/>
      <c r="H460" s="11"/>
    </row>
    <row r="461" spans="1:8">
      <c r="A461" s="9"/>
      <c r="B461" s="51"/>
      <c r="C461" s="51"/>
      <c r="D461" s="10"/>
      <c r="E461" s="9"/>
      <c r="F461" s="9"/>
      <c r="G461" s="11"/>
      <c r="H461" s="11"/>
    </row>
    <row r="462" spans="1:8">
      <c r="A462" s="9"/>
      <c r="B462" s="51"/>
      <c r="C462" s="51"/>
      <c r="D462" s="10"/>
      <c r="E462" s="9"/>
      <c r="F462" s="9"/>
      <c r="G462" s="11"/>
      <c r="H462" s="11"/>
    </row>
    <row r="463" spans="1:8">
      <c r="A463" s="9"/>
      <c r="B463" s="51"/>
      <c r="C463" s="51"/>
      <c r="D463" s="10"/>
      <c r="E463" s="9"/>
      <c r="F463" s="9"/>
      <c r="G463" s="11"/>
      <c r="H463" s="11"/>
    </row>
    <row r="464" spans="1:8">
      <c r="A464" s="9"/>
      <c r="B464" s="51"/>
      <c r="C464" s="51"/>
      <c r="D464" s="10"/>
      <c r="E464" s="9"/>
      <c r="F464" s="9"/>
      <c r="G464" s="11"/>
      <c r="H464" s="11"/>
    </row>
    <row r="465" spans="1:8">
      <c r="A465" s="9"/>
      <c r="B465" s="51"/>
      <c r="C465" s="51"/>
      <c r="D465" s="10"/>
      <c r="E465" s="9"/>
      <c r="F465" s="9"/>
      <c r="G465" s="11"/>
      <c r="H465" s="11"/>
    </row>
    <row r="466" spans="1:8">
      <c r="A466" s="9"/>
      <c r="B466" s="51"/>
      <c r="C466" s="51"/>
      <c r="D466" s="10"/>
      <c r="E466" s="9"/>
      <c r="F466" s="9"/>
      <c r="G466" s="11"/>
      <c r="H466" s="11"/>
    </row>
    <row r="467" spans="1:8">
      <c r="A467" s="9"/>
      <c r="B467" s="51"/>
      <c r="C467" s="51"/>
      <c r="D467" s="10"/>
      <c r="E467" s="9"/>
      <c r="F467" s="9"/>
      <c r="G467" s="11"/>
      <c r="H467" s="11"/>
    </row>
    <row r="468" spans="1:8">
      <c r="A468" s="9"/>
      <c r="B468" s="51"/>
      <c r="C468" s="51"/>
      <c r="D468" s="10"/>
      <c r="E468" s="9"/>
      <c r="F468" s="9"/>
      <c r="G468" s="11"/>
      <c r="H468" s="11"/>
    </row>
    <row r="469" spans="1:8">
      <c r="A469" s="9"/>
      <c r="B469" s="51"/>
      <c r="C469" s="51"/>
      <c r="D469" s="10"/>
      <c r="E469" s="9"/>
      <c r="F469" s="9"/>
      <c r="G469" s="11"/>
      <c r="H469" s="11"/>
    </row>
    <row r="470" spans="1:8">
      <c r="A470" s="9"/>
      <c r="B470" s="51"/>
      <c r="C470" s="51"/>
      <c r="D470" s="10"/>
      <c r="E470" s="9"/>
      <c r="F470" s="9"/>
      <c r="G470" s="11"/>
      <c r="H470" s="11"/>
    </row>
    <row r="471" spans="1:8">
      <c r="A471" s="9"/>
      <c r="B471" s="51"/>
      <c r="C471" s="51"/>
      <c r="D471" s="10"/>
      <c r="E471" s="9"/>
      <c r="F471" s="9"/>
      <c r="G471" s="11"/>
      <c r="H471" s="11"/>
    </row>
    <row r="472" spans="1:8">
      <c r="A472" s="9"/>
      <c r="B472" s="51"/>
      <c r="C472" s="51"/>
      <c r="D472" s="10"/>
      <c r="E472" s="9"/>
      <c r="F472" s="9"/>
      <c r="G472" s="11"/>
      <c r="H472" s="11"/>
    </row>
    <row r="473" spans="1:8">
      <c r="A473" s="9"/>
      <c r="B473" s="51"/>
      <c r="C473" s="51"/>
      <c r="D473" s="10"/>
      <c r="E473" s="9"/>
      <c r="F473" s="9"/>
      <c r="G473" s="11"/>
      <c r="H473" s="11"/>
    </row>
    <row r="474" spans="1:8">
      <c r="A474" s="9"/>
      <c r="B474" s="51"/>
      <c r="C474" s="51"/>
      <c r="D474" s="10"/>
      <c r="E474" s="9"/>
      <c r="F474" s="9"/>
      <c r="G474" s="11"/>
      <c r="H474" s="11"/>
    </row>
    <row r="475" spans="1:8">
      <c r="A475" s="9"/>
      <c r="B475" s="51"/>
      <c r="C475" s="51"/>
      <c r="D475" s="10"/>
      <c r="E475" s="9"/>
      <c r="F475" s="9"/>
      <c r="G475" s="11"/>
      <c r="H475" s="11"/>
    </row>
    <row r="476" spans="1:8">
      <c r="A476" s="9"/>
      <c r="B476" s="51"/>
      <c r="C476" s="51"/>
      <c r="D476" s="10"/>
      <c r="E476" s="9"/>
      <c r="F476" s="9"/>
      <c r="G476" s="11"/>
      <c r="H476" s="11"/>
    </row>
    <row r="477" spans="1:8">
      <c r="A477" s="9"/>
      <c r="B477" s="51"/>
      <c r="C477" s="51"/>
      <c r="D477" s="10"/>
      <c r="E477" s="9"/>
      <c r="F477" s="9"/>
      <c r="G477" s="11"/>
      <c r="H477" s="11"/>
    </row>
    <row r="478" spans="1:8">
      <c r="A478" s="9"/>
      <c r="B478" s="51"/>
      <c r="C478" s="51"/>
      <c r="D478" s="10"/>
      <c r="E478" s="9"/>
      <c r="F478" s="9"/>
      <c r="G478" s="11"/>
      <c r="H478" s="11"/>
    </row>
    <row r="479" spans="1:8">
      <c r="A479" s="9"/>
      <c r="B479" s="51"/>
      <c r="C479" s="51"/>
      <c r="D479" s="10"/>
      <c r="E479" s="9"/>
      <c r="F479" s="9"/>
      <c r="G479" s="11"/>
      <c r="H479" s="11"/>
    </row>
    <row r="480" spans="1:8">
      <c r="A480" s="9"/>
      <c r="B480" s="51"/>
      <c r="C480" s="51"/>
      <c r="D480" s="10"/>
      <c r="E480" s="9"/>
      <c r="F480" s="9"/>
      <c r="G480" s="11"/>
      <c r="H480" s="11"/>
    </row>
    <row r="481" spans="1:8">
      <c r="A481" s="9"/>
      <c r="B481" s="51"/>
      <c r="C481" s="51"/>
      <c r="D481" s="10"/>
      <c r="E481" s="9"/>
      <c r="F481" s="9"/>
      <c r="G481" s="11"/>
      <c r="H481" s="11"/>
    </row>
    <row r="482" spans="1:8">
      <c r="A482" s="9"/>
      <c r="B482" s="51"/>
      <c r="C482" s="51"/>
      <c r="D482" s="10"/>
      <c r="E482" s="9"/>
      <c r="F482" s="9"/>
      <c r="G482" s="11"/>
      <c r="H482" s="11"/>
    </row>
    <row r="483" spans="1:8">
      <c r="A483" s="9"/>
      <c r="B483" s="51"/>
      <c r="C483" s="51"/>
      <c r="D483" s="10"/>
      <c r="E483" s="9"/>
      <c r="F483" s="9"/>
      <c r="G483" s="11"/>
      <c r="H483" s="11"/>
    </row>
    <row r="484" spans="1:8">
      <c r="A484" s="9"/>
      <c r="B484" s="51"/>
      <c r="C484" s="51"/>
      <c r="D484" s="10"/>
      <c r="E484" s="9"/>
      <c r="F484" s="9"/>
      <c r="G484" s="11"/>
      <c r="H484" s="11"/>
    </row>
    <row r="485" spans="1:8">
      <c r="A485" s="9"/>
      <c r="B485" s="51"/>
      <c r="C485" s="51"/>
      <c r="D485" s="10"/>
      <c r="E485" s="9"/>
      <c r="F485" s="9"/>
      <c r="G485" s="11"/>
      <c r="H485" s="11"/>
    </row>
    <row r="486" spans="1:8">
      <c r="A486" s="9"/>
      <c r="B486" s="51"/>
      <c r="C486" s="51"/>
      <c r="D486" s="10"/>
      <c r="E486" s="9"/>
      <c r="F486" s="9"/>
      <c r="G486" s="11"/>
      <c r="H486" s="11"/>
    </row>
    <row r="487" spans="1:8">
      <c r="A487" s="9"/>
      <c r="B487" s="51"/>
      <c r="C487" s="51"/>
      <c r="D487" s="10"/>
      <c r="E487" s="9"/>
      <c r="F487" s="9"/>
      <c r="G487" s="11"/>
      <c r="H487" s="11"/>
    </row>
    <row r="488" spans="1:8">
      <c r="A488" s="9"/>
      <c r="B488" s="51"/>
      <c r="C488" s="51"/>
      <c r="D488" s="10"/>
      <c r="E488" s="9"/>
      <c r="F488" s="9"/>
      <c r="G488" s="11"/>
      <c r="H488" s="11"/>
    </row>
    <row r="489" spans="1:8">
      <c r="A489" s="9"/>
      <c r="B489" s="51"/>
      <c r="C489" s="51"/>
      <c r="D489" s="10"/>
      <c r="E489" s="9"/>
      <c r="F489" s="9"/>
      <c r="G489" s="11"/>
      <c r="H489" s="11"/>
    </row>
    <row r="490" spans="1:8">
      <c r="A490" s="9"/>
      <c r="B490" s="51"/>
      <c r="C490" s="51"/>
      <c r="D490" s="10"/>
      <c r="E490" s="9"/>
      <c r="F490" s="9"/>
      <c r="G490" s="11"/>
      <c r="H490" s="11"/>
    </row>
    <row r="491" spans="1:8">
      <c r="A491" s="9"/>
      <c r="B491" s="51"/>
      <c r="C491" s="51"/>
      <c r="D491" s="10"/>
      <c r="E491" s="9"/>
      <c r="F491" s="9"/>
      <c r="G491" s="11"/>
      <c r="H491" s="11"/>
    </row>
    <row r="492" spans="1:8">
      <c r="A492" s="9"/>
      <c r="B492" s="51"/>
      <c r="C492" s="51"/>
      <c r="D492" s="10"/>
      <c r="E492" s="9"/>
      <c r="F492" s="9"/>
      <c r="G492" s="11"/>
      <c r="H492" s="11"/>
    </row>
    <row r="493" spans="1:8">
      <c r="A493" s="9"/>
      <c r="B493" s="51"/>
      <c r="C493" s="51"/>
      <c r="D493" s="10"/>
      <c r="E493" s="9"/>
      <c r="F493" s="9"/>
      <c r="G493" s="11"/>
      <c r="H493" s="11"/>
    </row>
    <row r="494" spans="1:8">
      <c r="A494" s="9"/>
      <c r="B494" s="51"/>
      <c r="C494" s="51"/>
      <c r="D494" s="10"/>
      <c r="E494" s="9"/>
      <c r="F494" s="9"/>
      <c r="G494" s="11"/>
      <c r="H494" s="11"/>
    </row>
    <row r="495" spans="1:8">
      <c r="A495" s="9"/>
      <c r="B495" s="51"/>
      <c r="C495" s="51"/>
      <c r="D495" s="10"/>
      <c r="E495" s="9"/>
      <c r="F495" s="9"/>
      <c r="G495" s="11"/>
      <c r="H495" s="11"/>
    </row>
    <row r="496" spans="1:8">
      <c r="A496" s="9"/>
      <c r="B496" s="51"/>
      <c r="C496" s="51"/>
      <c r="D496" s="10"/>
      <c r="E496" s="9"/>
      <c r="F496" s="9"/>
      <c r="G496" s="11"/>
      <c r="H496" s="11"/>
    </row>
    <row r="497" spans="1:8">
      <c r="A497" s="9"/>
      <c r="B497" s="51"/>
      <c r="C497" s="51"/>
      <c r="D497" s="10"/>
      <c r="E497" s="9"/>
      <c r="F497" s="9"/>
      <c r="G497" s="11"/>
      <c r="H497" s="11"/>
    </row>
    <row r="498" spans="1:8">
      <c r="A498" s="9"/>
      <c r="B498" s="51"/>
      <c r="C498" s="51"/>
      <c r="D498" s="10"/>
      <c r="E498" s="9"/>
      <c r="F498" s="9"/>
      <c r="G498" s="11"/>
      <c r="H498" s="11"/>
    </row>
    <row r="499" spans="1:8">
      <c r="A499" s="9"/>
      <c r="B499" s="51"/>
      <c r="C499" s="51"/>
      <c r="D499" s="10"/>
      <c r="E499" s="9"/>
      <c r="F499" s="9"/>
      <c r="G499" s="11"/>
      <c r="H499" s="11"/>
    </row>
    <row r="500" spans="1:8">
      <c r="A500" s="9"/>
      <c r="B500" s="51"/>
      <c r="C500" s="51"/>
      <c r="D500" s="10"/>
      <c r="E500" s="9"/>
      <c r="F500" s="9"/>
      <c r="G500" s="11"/>
      <c r="H500" s="11"/>
    </row>
    <row r="501" spans="1:8">
      <c r="A501" s="9"/>
      <c r="B501" s="51"/>
      <c r="C501" s="51"/>
      <c r="D501" s="10"/>
      <c r="E501" s="9"/>
      <c r="F501" s="9"/>
      <c r="G501" s="11"/>
      <c r="H501" s="11"/>
    </row>
    <row r="502" spans="1:8">
      <c r="A502" s="9"/>
      <c r="B502" s="51"/>
      <c r="C502" s="51"/>
      <c r="D502" s="10"/>
      <c r="E502" s="9"/>
      <c r="F502" s="9"/>
      <c r="G502" s="11"/>
      <c r="H502" s="11"/>
    </row>
    <row r="503" spans="1:8">
      <c r="A503" s="9"/>
      <c r="B503" s="51"/>
      <c r="C503" s="51"/>
      <c r="D503" s="10"/>
      <c r="E503" s="9"/>
      <c r="F503" s="9"/>
      <c r="G503" s="11"/>
      <c r="H503" s="11"/>
    </row>
    <row r="504" spans="1:8">
      <c r="A504" s="9"/>
      <c r="B504" s="51"/>
      <c r="C504" s="51"/>
      <c r="D504" s="10"/>
      <c r="E504" s="9"/>
      <c r="F504" s="9"/>
      <c r="G504" s="11"/>
      <c r="H504" s="11"/>
    </row>
    <row r="505" spans="1:8">
      <c r="A505" s="9"/>
      <c r="B505" s="51"/>
      <c r="C505" s="51"/>
      <c r="D505" s="10"/>
      <c r="E505" s="9"/>
      <c r="F505" s="9"/>
      <c r="G505" s="11"/>
      <c r="H505" s="11"/>
    </row>
    <row r="506" spans="1:8">
      <c r="A506" s="9"/>
      <c r="B506" s="51"/>
      <c r="C506" s="51"/>
      <c r="D506" s="10"/>
      <c r="E506" s="9"/>
      <c r="F506" s="9"/>
      <c r="G506" s="11"/>
      <c r="H506" s="11"/>
    </row>
    <row r="507" spans="1:8">
      <c r="A507" s="9"/>
      <c r="B507" s="51"/>
      <c r="C507" s="51"/>
      <c r="D507" s="10"/>
      <c r="E507" s="9"/>
      <c r="F507" s="9"/>
      <c r="G507" s="11"/>
      <c r="H507" s="11"/>
    </row>
    <row r="508" spans="1:8">
      <c r="A508" s="9"/>
      <c r="B508" s="51"/>
      <c r="C508" s="51"/>
      <c r="D508" s="10"/>
      <c r="E508" s="9"/>
      <c r="F508" s="9"/>
      <c r="G508" s="11"/>
      <c r="H508" s="11"/>
    </row>
    <row r="509" spans="1:8">
      <c r="A509" s="9"/>
      <c r="B509" s="51"/>
      <c r="C509" s="51"/>
      <c r="D509" s="10"/>
      <c r="E509" s="9"/>
      <c r="F509" s="9"/>
      <c r="G509" s="11"/>
      <c r="H509" s="11"/>
    </row>
    <row r="510" spans="1:8">
      <c r="A510" s="9"/>
      <c r="B510" s="51"/>
      <c r="C510" s="51"/>
      <c r="D510" s="10"/>
      <c r="E510" s="9"/>
      <c r="F510" s="9"/>
      <c r="G510" s="11"/>
      <c r="H510" s="11"/>
    </row>
    <row r="511" spans="1:8">
      <c r="A511" s="9"/>
      <c r="B511" s="51"/>
      <c r="C511" s="51"/>
      <c r="D511" s="10"/>
      <c r="E511" s="9"/>
      <c r="F511" s="9"/>
      <c r="G511" s="11"/>
      <c r="H511" s="11"/>
    </row>
    <row r="512" spans="1:8">
      <c r="A512" s="9"/>
      <c r="B512" s="51"/>
      <c r="C512" s="51"/>
      <c r="D512" s="10"/>
      <c r="E512" s="9"/>
      <c r="F512" s="9"/>
      <c r="G512" s="11"/>
      <c r="H512" s="11"/>
    </row>
    <row r="513" spans="1:8">
      <c r="A513" s="9"/>
      <c r="B513" s="51"/>
      <c r="C513" s="51"/>
      <c r="D513" s="10"/>
      <c r="E513" s="9"/>
      <c r="F513" s="9"/>
      <c r="G513" s="11"/>
      <c r="H513" s="11"/>
    </row>
    <row r="514" spans="1:8">
      <c r="A514" s="9"/>
      <c r="B514" s="51"/>
      <c r="C514" s="51"/>
      <c r="D514" s="10"/>
      <c r="E514" s="9"/>
      <c r="F514" s="9"/>
      <c r="G514" s="11"/>
      <c r="H514" s="11"/>
    </row>
    <row r="515" spans="1:8">
      <c r="A515" s="9"/>
      <c r="B515" s="51"/>
      <c r="C515" s="51"/>
      <c r="D515" s="10"/>
      <c r="E515" s="9"/>
      <c r="F515" s="9"/>
      <c r="G515" s="11"/>
      <c r="H515" s="11"/>
    </row>
    <row r="516" spans="1:8">
      <c r="A516" s="9"/>
      <c r="B516" s="51"/>
      <c r="C516" s="51"/>
      <c r="D516" s="10"/>
      <c r="E516" s="9"/>
      <c r="F516" s="9"/>
      <c r="G516" s="11"/>
      <c r="H516" s="11"/>
    </row>
    <row r="517" spans="1:8">
      <c r="A517" s="9"/>
      <c r="B517" s="51"/>
      <c r="C517" s="51"/>
      <c r="D517" s="10"/>
      <c r="E517" s="9"/>
      <c r="F517" s="9"/>
      <c r="G517" s="11"/>
      <c r="H517" s="11"/>
    </row>
    <row r="518" spans="1:8">
      <c r="A518" s="9"/>
      <c r="B518" s="51"/>
      <c r="C518" s="51"/>
      <c r="D518" s="10"/>
      <c r="E518" s="9"/>
      <c r="F518" s="9"/>
      <c r="G518" s="11"/>
      <c r="H518" s="11"/>
    </row>
    <row r="519" spans="1:8">
      <c r="A519" s="9"/>
      <c r="B519" s="51"/>
      <c r="C519" s="51"/>
      <c r="D519" s="10"/>
      <c r="E519" s="9"/>
      <c r="F519" s="9"/>
      <c r="G519" s="11"/>
      <c r="H519" s="11"/>
    </row>
    <row r="520" spans="1:8">
      <c r="A520" s="9"/>
      <c r="B520" s="51"/>
      <c r="C520" s="51"/>
      <c r="D520" s="10"/>
      <c r="E520" s="9"/>
      <c r="F520" s="9"/>
      <c r="G520" s="11"/>
      <c r="H520" s="11"/>
    </row>
    <row r="521" spans="1:8">
      <c r="A521" s="9"/>
      <c r="B521" s="51"/>
      <c r="C521" s="51"/>
      <c r="D521" s="10"/>
      <c r="E521" s="9"/>
      <c r="F521" s="9"/>
      <c r="G521" s="11"/>
      <c r="H521" s="11"/>
    </row>
    <row r="522" spans="1:8">
      <c r="A522" s="9"/>
      <c r="B522" s="51"/>
      <c r="C522" s="51"/>
      <c r="D522" s="10"/>
      <c r="E522" s="9"/>
      <c r="F522" s="9"/>
      <c r="G522" s="11"/>
      <c r="H522" s="11"/>
    </row>
    <row r="523" spans="1:8">
      <c r="A523" s="9"/>
      <c r="B523" s="51"/>
      <c r="C523" s="51"/>
      <c r="D523" s="10"/>
      <c r="E523" s="9"/>
      <c r="F523" s="9"/>
      <c r="G523" s="11"/>
      <c r="H523" s="11"/>
    </row>
    <row r="524" spans="1:8">
      <c r="A524" s="9"/>
      <c r="B524" s="51"/>
      <c r="C524" s="51"/>
      <c r="D524" s="10"/>
      <c r="E524" s="9"/>
      <c r="F524" s="9"/>
      <c r="G524" s="11"/>
      <c r="H524" s="11"/>
    </row>
    <row r="525" spans="1:8">
      <c r="A525" s="9"/>
      <c r="B525" s="51"/>
      <c r="C525" s="51"/>
      <c r="D525" s="10"/>
      <c r="E525" s="9"/>
      <c r="F525" s="9"/>
      <c r="G525" s="11"/>
      <c r="H525" s="11"/>
    </row>
    <row r="526" spans="1:8">
      <c r="A526" s="9"/>
      <c r="B526" s="51"/>
      <c r="C526" s="51"/>
      <c r="D526" s="10"/>
      <c r="E526" s="9"/>
      <c r="F526" s="9"/>
      <c r="G526" s="11"/>
      <c r="H526" s="11"/>
    </row>
    <row r="527" spans="1:8">
      <c r="A527" s="9"/>
      <c r="B527" s="51"/>
      <c r="C527" s="51"/>
      <c r="D527" s="10"/>
      <c r="E527" s="9"/>
      <c r="F527" s="9"/>
      <c r="G527" s="11"/>
      <c r="H527" s="11"/>
    </row>
    <row r="528" spans="1:8">
      <c r="A528" s="9"/>
      <c r="B528" s="51"/>
      <c r="C528" s="51"/>
      <c r="D528" s="10"/>
      <c r="E528" s="9"/>
      <c r="F528" s="9"/>
      <c r="G528" s="11"/>
      <c r="H528" s="11"/>
    </row>
    <row r="529" spans="1:8">
      <c r="A529" s="9"/>
      <c r="B529" s="51"/>
      <c r="C529" s="51"/>
      <c r="D529" s="10"/>
      <c r="E529" s="9"/>
      <c r="F529" s="9"/>
      <c r="G529" s="11"/>
      <c r="H529" s="11"/>
    </row>
    <row r="530" spans="1:8">
      <c r="A530" s="9"/>
      <c r="B530" s="51"/>
      <c r="C530" s="51"/>
      <c r="D530" s="10"/>
      <c r="E530" s="9"/>
      <c r="F530" s="9"/>
      <c r="G530" s="11"/>
      <c r="H530" s="11"/>
    </row>
    <row r="531" spans="1:8">
      <c r="A531" s="9"/>
      <c r="B531" s="51"/>
      <c r="C531" s="51"/>
      <c r="D531" s="10"/>
      <c r="E531" s="9"/>
      <c r="F531" s="9"/>
      <c r="G531" s="11"/>
      <c r="H531" s="11"/>
    </row>
    <row r="532" spans="1:8">
      <c r="A532" s="9"/>
      <c r="B532" s="51"/>
      <c r="C532" s="51"/>
      <c r="D532" s="10"/>
      <c r="E532" s="9"/>
      <c r="F532" s="9"/>
      <c r="G532" s="11"/>
      <c r="H532" s="11"/>
    </row>
    <row r="533" spans="1:8">
      <c r="A533" s="9"/>
      <c r="B533" s="51"/>
      <c r="C533" s="51"/>
      <c r="D533" s="10"/>
      <c r="E533" s="9"/>
      <c r="F533" s="9"/>
      <c r="G533" s="11"/>
      <c r="H533" s="11"/>
    </row>
    <row r="534" spans="1:8">
      <c r="A534" s="9"/>
      <c r="B534" s="51"/>
      <c r="C534" s="51"/>
      <c r="D534" s="10"/>
      <c r="E534" s="9"/>
      <c r="F534" s="9"/>
      <c r="G534" s="11"/>
      <c r="H534" s="11"/>
    </row>
    <row r="535" spans="1:8">
      <c r="A535" s="9"/>
      <c r="B535" s="51"/>
      <c r="C535" s="51"/>
      <c r="D535" s="10"/>
      <c r="E535" s="9"/>
      <c r="F535" s="9"/>
      <c r="G535" s="11"/>
      <c r="H535" s="11"/>
    </row>
    <row r="536" spans="1:8">
      <c r="A536" s="9"/>
      <c r="B536" s="51"/>
      <c r="C536" s="51"/>
      <c r="D536" s="10"/>
      <c r="E536" s="9"/>
      <c r="F536" s="9"/>
      <c r="G536" s="11"/>
      <c r="H536" s="11"/>
    </row>
    <row r="537" spans="1:8">
      <c r="A537" s="9"/>
      <c r="B537" s="51"/>
      <c r="C537" s="51"/>
      <c r="D537" s="10"/>
      <c r="E537" s="9"/>
      <c r="F537" s="9"/>
      <c r="G537" s="11"/>
      <c r="H537" s="11"/>
    </row>
    <row r="538" spans="1:8">
      <c r="A538" s="9"/>
      <c r="B538" s="51"/>
      <c r="C538" s="51"/>
      <c r="D538" s="10"/>
      <c r="E538" s="9"/>
      <c r="F538" s="9"/>
      <c r="G538" s="11"/>
      <c r="H538" s="11"/>
    </row>
    <row r="539" spans="1:8">
      <c r="A539" s="9"/>
      <c r="B539" s="51"/>
      <c r="C539" s="51"/>
      <c r="D539" s="10"/>
      <c r="E539" s="9"/>
      <c r="F539" s="9"/>
      <c r="G539" s="11"/>
      <c r="H539" s="11"/>
    </row>
    <row r="540" spans="1:8">
      <c r="A540" s="9"/>
      <c r="B540" s="51"/>
      <c r="C540" s="51"/>
      <c r="D540" s="10"/>
      <c r="E540" s="9"/>
      <c r="F540" s="9"/>
      <c r="G540" s="11"/>
      <c r="H540" s="11"/>
    </row>
    <row r="541" spans="1:8">
      <c r="A541" s="9"/>
      <c r="B541" s="51"/>
      <c r="C541" s="51"/>
      <c r="D541" s="10"/>
      <c r="E541" s="9"/>
      <c r="F541" s="9"/>
      <c r="G541" s="11"/>
      <c r="H541" s="11"/>
    </row>
    <row r="542" spans="1:8">
      <c r="A542" s="9"/>
      <c r="B542" s="51"/>
      <c r="C542" s="51"/>
      <c r="D542" s="10"/>
      <c r="E542" s="9"/>
      <c r="F542" s="9"/>
      <c r="G542" s="11"/>
      <c r="H542" s="11"/>
    </row>
    <row r="543" spans="1:8">
      <c r="A543" s="9"/>
      <c r="B543" s="51"/>
      <c r="C543" s="51"/>
      <c r="D543" s="10"/>
      <c r="E543" s="9"/>
      <c r="F543" s="9"/>
      <c r="G543" s="11"/>
      <c r="H543" s="11"/>
    </row>
    <row r="544" spans="1:8">
      <c r="A544" s="9"/>
      <c r="B544" s="51"/>
      <c r="C544" s="51"/>
      <c r="D544" s="10"/>
      <c r="E544" s="9"/>
      <c r="F544" s="9"/>
      <c r="G544" s="11"/>
      <c r="H544" s="11"/>
    </row>
    <row r="545" spans="1:8">
      <c r="A545" s="9"/>
      <c r="B545" s="51"/>
      <c r="C545" s="51"/>
      <c r="D545" s="10"/>
      <c r="E545" s="9"/>
      <c r="F545" s="9"/>
      <c r="G545" s="11"/>
      <c r="H545" s="11"/>
    </row>
    <row r="546" spans="1:8">
      <c r="A546" s="9"/>
      <c r="B546" s="51"/>
      <c r="C546" s="51"/>
      <c r="D546" s="10"/>
      <c r="E546" s="9"/>
      <c r="F546" s="9"/>
      <c r="G546" s="11"/>
      <c r="H546" s="11"/>
    </row>
    <row r="547" spans="1:8">
      <c r="A547" s="9"/>
      <c r="B547" s="51"/>
      <c r="C547" s="51"/>
      <c r="D547" s="10"/>
      <c r="E547" s="9"/>
      <c r="F547" s="9"/>
      <c r="G547" s="11"/>
      <c r="H547" s="11"/>
    </row>
    <row r="548" spans="1:8">
      <c r="A548" s="9"/>
      <c r="B548" s="51"/>
      <c r="C548" s="51"/>
      <c r="D548" s="10"/>
      <c r="E548" s="9"/>
      <c r="F548" s="9"/>
      <c r="G548" s="11"/>
      <c r="H548" s="11"/>
    </row>
    <row r="549" spans="1:8">
      <c r="A549" s="9"/>
      <c r="B549" s="51"/>
      <c r="C549" s="51"/>
      <c r="D549" s="10"/>
      <c r="E549" s="9"/>
      <c r="F549" s="9"/>
      <c r="G549" s="11"/>
      <c r="H549" s="11"/>
    </row>
    <row r="550" spans="1:8">
      <c r="A550" s="9"/>
      <c r="B550" s="51"/>
      <c r="C550" s="51"/>
      <c r="D550" s="10"/>
      <c r="E550" s="9"/>
      <c r="F550" s="9"/>
      <c r="G550" s="11"/>
      <c r="H550" s="11"/>
    </row>
    <row r="551" spans="1:8">
      <c r="A551" s="9"/>
      <c r="B551" s="51"/>
      <c r="C551" s="51"/>
      <c r="D551" s="10"/>
      <c r="E551" s="9"/>
      <c r="F551" s="9"/>
      <c r="G551" s="11"/>
      <c r="H551" s="11"/>
    </row>
    <row r="552" spans="1:8">
      <c r="A552" s="9"/>
      <c r="B552" s="51"/>
      <c r="C552" s="51"/>
      <c r="D552" s="10"/>
      <c r="E552" s="9"/>
      <c r="F552" s="9"/>
      <c r="G552" s="11"/>
      <c r="H552" s="11"/>
    </row>
    <row r="553" spans="1:8">
      <c r="A553" s="9"/>
      <c r="B553" s="51"/>
      <c r="C553" s="51"/>
      <c r="D553" s="10"/>
      <c r="E553" s="9"/>
      <c r="F553" s="9"/>
      <c r="G553" s="11"/>
      <c r="H553" s="11"/>
    </row>
    <row r="554" spans="1:8">
      <c r="A554" s="9"/>
      <c r="B554" s="51"/>
      <c r="C554" s="51"/>
      <c r="D554" s="10"/>
      <c r="E554" s="9"/>
      <c r="F554" s="9"/>
      <c r="G554" s="11"/>
      <c r="H554" s="11"/>
    </row>
    <row r="555" spans="1:8">
      <c r="A555" s="9"/>
      <c r="B555" s="51"/>
      <c r="C555" s="51"/>
      <c r="D555" s="10"/>
      <c r="E555" s="9"/>
      <c r="F555" s="9"/>
      <c r="G555" s="11"/>
      <c r="H555" s="11"/>
    </row>
    <row r="556" spans="1:8">
      <c r="A556" s="9"/>
      <c r="B556" s="51"/>
      <c r="C556" s="51"/>
      <c r="D556" s="10"/>
      <c r="E556" s="9"/>
      <c r="F556" s="9"/>
      <c r="G556" s="11"/>
      <c r="H556" s="11"/>
    </row>
    <row r="557" spans="1:8">
      <c r="A557" s="9"/>
      <c r="B557" s="51"/>
      <c r="C557" s="51"/>
      <c r="D557" s="10"/>
      <c r="E557" s="9"/>
      <c r="F557" s="9"/>
      <c r="G557" s="11"/>
      <c r="H557" s="11"/>
    </row>
    <row r="558" spans="1:8">
      <c r="A558" s="9"/>
      <c r="B558" s="51"/>
      <c r="C558" s="51"/>
      <c r="D558" s="10"/>
      <c r="E558" s="9"/>
      <c r="F558" s="9"/>
      <c r="G558" s="11"/>
      <c r="H558" s="11"/>
    </row>
    <row r="559" spans="1:8">
      <c r="A559" s="9"/>
      <c r="B559" s="51"/>
      <c r="C559" s="51"/>
      <c r="D559" s="10"/>
      <c r="E559" s="9"/>
      <c r="F559" s="9"/>
      <c r="G559" s="11"/>
      <c r="H559" s="11"/>
    </row>
    <row r="560" spans="1:8">
      <c r="A560" s="9"/>
      <c r="B560" s="51"/>
      <c r="C560" s="51"/>
      <c r="D560" s="10"/>
      <c r="E560" s="9"/>
      <c r="F560" s="9"/>
      <c r="G560" s="11"/>
      <c r="H560" s="11"/>
    </row>
    <row r="561" spans="1:8">
      <c r="A561" s="9"/>
      <c r="B561" s="51"/>
      <c r="C561" s="51"/>
      <c r="D561" s="10"/>
      <c r="E561" s="9"/>
      <c r="F561" s="9"/>
      <c r="G561" s="11"/>
      <c r="H561" s="11"/>
    </row>
    <row r="562" spans="1:8">
      <c r="A562" s="9"/>
      <c r="B562" s="51"/>
      <c r="C562" s="51"/>
      <c r="D562" s="10"/>
      <c r="E562" s="9"/>
      <c r="F562" s="9"/>
      <c r="G562" s="11"/>
      <c r="H562" s="11"/>
    </row>
    <row r="563" spans="1:8">
      <c r="A563" s="9"/>
      <c r="B563" s="51"/>
      <c r="C563" s="51"/>
      <c r="D563" s="10"/>
      <c r="E563" s="9"/>
      <c r="F563" s="9"/>
      <c r="G563" s="11"/>
      <c r="H563" s="11"/>
    </row>
    <row r="564" spans="1:8">
      <c r="A564" s="9"/>
      <c r="B564" s="51"/>
      <c r="C564" s="51"/>
      <c r="D564" s="10"/>
      <c r="E564" s="9"/>
      <c r="F564" s="9"/>
      <c r="G564" s="11"/>
      <c r="H564" s="11"/>
    </row>
    <row r="565" spans="1:8">
      <c r="A565" s="9"/>
      <c r="B565" s="51"/>
      <c r="C565" s="51"/>
      <c r="D565" s="10"/>
      <c r="E565" s="9"/>
      <c r="F565" s="9"/>
      <c r="G565" s="11"/>
      <c r="H565" s="11"/>
    </row>
    <row r="566" spans="1:8">
      <c r="A566" s="9"/>
      <c r="B566" s="51"/>
      <c r="C566" s="51"/>
      <c r="D566" s="10"/>
      <c r="E566" s="9"/>
      <c r="F566" s="9"/>
      <c r="G566" s="11"/>
      <c r="H566" s="11"/>
    </row>
    <row r="567" spans="1:8">
      <c r="A567" s="9"/>
      <c r="B567" s="51"/>
      <c r="C567" s="51"/>
      <c r="D567" s="10"/>
      <c r="E567" s="9"/>
      <c r="F567" s="9"/>
      <c r="G567" s="11"/>
      <c r="H567" s="11"/>
    </row>
    <row r="568" spans="1:8">
      <c r="A568" s="9"/>
      <c r="B568" s="51"/>
      <c r="C568" s="51"/>
      <c r="D568" s="10"/>
      <c r="E568" s="9"/>
      <c r="F568" s="9"/>
      <c r="G568" s="11"/>
      <c r="H568" s="11"/>
    </row>
    <row r="569" spans="1:8">
      <c r="A569" s="9"/>
      <c r="B569" s="51"/>
      <c r="C569" s="51"/>
      <c r="D569" s="10"/>
      <c r="E569" s="9"/>
      <c r="F569" s="9"/>
      <c r="G569" s="11"/>
      <c r="H569" s="11"/>
    </row>
    <row r="570" spans="1:8">
      <c r="A570" s="9"/>
      <c r="B570" s="51"/>
      <c r="C570" s="51"/>
      <c r="D570" s="10"/>
      <c r="E570" s="9"/>
      <c r="F570" s="9"/>
      <c r="G570" s="11"/>
      <c r="H570" s="11"/>
    </row>
    <row r="571" spans="1:8">
      <c r="A571" s="9"/>
      <c r="B571" s="51"/>
      <c r="C571" s="51"/>
      <c r="D571" s="10"/>
      <c r="E571" s="9"/>
      <c r="F571" s="9"/>
      <c r="G571" s="11"/>
      <c r="H571" s="11"/>
    </row>
    <row r="572" spans="1:8">
      <c r="A572" s="9"/>
      <c r="B572" s="51"/>
      <c r="C572" s="51"/>
      <c r="D572" s="10"/>
      <c r="E572" s="9"/>
      <c r="F572" s="9"/>
      <c r="G572" s="11"/>
      <c r="H572" s="11"/>
    </row>
    <row r="573" spans="1:8">
      <c r="A573" s="9"/>
      <c r="B573" s="51"/>
      <c r="C573" s="51"/>
      <c r="D573" s="10"/>
      <c r="E573" s="9"/>
      <c r="F573" s="9"/>
      <c r="G573" s="11"/>
      <c r="H573" s="11"/>
    </row>
    <row r="574" spans="1:8">
      <c r="A574" s="9"/>
      <c r="B574" s="51"/>
      <c r="C574" s="51"/>
      <c r="D574" s="10"/>
      <c r="E574" s="9"/>
      <c r="F574" s="9"/>
      <c r="G574" s="11"/>
      <c r="H574" s="11"/>
    </row>
    <row r="575" spans="1:8">
      <c r="A575" s="9"/>
      <c r="B575" s="51"/>
      <c r="C575" s="51"/>
      <c r="D575" s="10"/>
      <c r="E575" s="9"/>
      <c r="F575" s="9"/>
      <c r="G575" s="11"/>
      <c r="H575" s="11"/>
    </row>
    <row r="576" spans="1:8">
      <c r="A576" s="9"/>
      <c r="B576" s="51"/>
      <c r="C576" s="51"/>
      <c r="D576" s="10"/>
      <c r="E576" s="9"/>
      <c r="F576" s="9"/>
      <c r="G576" s="11"/>
      <c r="H576" s="11"/>
    </row>
    <row r="577" spans="1:8">
      <c r="A577" s="9"/>
      <c r="B577" s="51"/>
      <c r="C577" s="51"/>
      <c r="D577" s="10"/>
      <c r="E577" s="9"/>
      <c r="F577" s="9"/>
      <c r="G577" s="11"/>
      <c r="H577" s="11"/>
    </row>
    <row r="578" spans="1:8">
      <c r="A578" s="9"/>
      <c r="B578" s="51"/>
      <c r="C578" s="51"/>
      <c r="D578" s="10"/>
      <c r="E578" s="9"/>
      <c r="F578" s="9"/>
      <c r="G578" s="11"/>
      <c r="H578" s="11"/>
    </row>
    <row r="579" spans="1:8">
      <c r="A579" s="9"/>
      <c r="B579" s="51"/>
      <c r="C579" s="51"/>
      <c r="D579" s="10"/>
      <c r="E579" s="9"/>
      <c r="F579" s="9"/>
      <c r="G579" s="11"/>
      <c r="H579" s="11"/>
    </row>
    <row r="580" spans="1:8">
      <c r="A580" s="9"/>
      <c r="B580" s="51"/>
      <c r="C580" s="51"/>
      <c r="D580" s="10"/>
      <c r="E580" s="9"/>
      <c r="F580" s="9"/>
      <c r="G580" s="11"/>
      <c r="H580" s="11"/>
    </row>
    <row r="581" spans="1:8">
      <c r="A581" s="9"/>
      <c r="B581" s="51"/>
      <c r="C581" s="51"/>
      <c r="D581" s="10"/>
      <c r="E581" s="9"/>
      <c r="F581" s="9"/>
      <c r="G581" s="11"/>
      <c r="H581" s="11"/>
    </row>
    <row r="582" spans="1:8">
      <c r="A582" s="9"/>
      <c r="B582" s="51"/>
      <c r="C582" s="51"/>
      <c r="D582" s="10"/>
      <c r="E582" s="9"/>
      <c r="F582" s="9"/>
      <c r="G582" s="11"/>
      <c r="H582" s="11"/>
    </row>
    <row r="583" spans="1:8">
      <c r="A583" s="9"/>
      <c r="B583" s="51"/>
      <c r="C583" s="51"/>
      <c r="D583" s="10"/>
      <c r="E583" s="9"/>
      <c r="F583" s="9"/>
      <c r="G583" s="11"/>
      <c r="H583" s="11"/>
    </row>
    <row r="584" spans="1:8">
      <c r="A584" s="9"/>
      <c r="B584" s="51"/>
      <c r="C584" s="51"/>
      <c r="D584" s="10"/>
      <c r="E584" s="9"/>
      <c r="F584" s="9"/>
      <c r="G584" s="11"/>
      <c r="H584" s="11"/>
    </row>
    <row r="585" spans="1:8">
      <c r="A585" s="9"/>
      <c r="B585" s="51"/>
      <c r="C585" s="51"/>
      <c r="D585" s="10"/>
      <c r="E585" s="9"/>
      <c r="F585" s="9"/>
      <c r="G585" s="11"/>
      <c r="H585" s="11"/>
    </row>
    <row r="586" spans="1:8">
      <c r="A586" s="9"/>
      <c r="B586" s="51"/>
      <c r="C586" s="51"/>
      <c r="D586" s="10"/>
      <c r="E586" s="9"/>
      <c r="F586" s="9"/>
      <c r="G586" s="11"/>
      <c r="H586" s="11"/>
    </row>
    <row r="587" spans="1:8">
      <c r="A587" s="9"/>
      <c r="B587" s="51"/>
      <c r="C587" s="51"/>
      <c r="D587" s="10"/>
      <c r="E587" s="9"/>
      <c r="F587" s="9"/>
      <c r="G587" s="11"/>
      <c r="H587" s="11"/>
    </row>
    <row r="588" spans="1:8">
      <c r="A588" s="9"/>
      <c r="B588" s="51"/>
      <c r="C588" s="51"/>
      <c r="D588" s="10"/>
      <c r="E588" s="9"/>
      <c r="F588" s="9"/>
      <c r="G588" s="11"/>
      <c r="H588" s="11"/>
    </row>
    <row r="589" spans="1:8">
      <c r="A589" s="9"/>
      <c r="B589" s="51"/>
      <c r="C589" s="51"/>
      <c r="D589" s="10"/>
      <c r="E589" s="9"/>
      <c r="F589" s="9"/>
      <c r="G589" s="11"/>
      <c r="H589" s="11"/>
    </row>
    <row r="590" spans="1:8">
      <c r="A590" s="9"/>
      <c r="B590" s="51"/>
      <c r="C590" s="51"/>
      <c r="D590" s="10"/>
      <c r="E590" s="9"/>
      <c r="F590" s="9"/>
      <c r="G590" s="11"/>
      <c r="H590" s="11"/>
    </row>
    <row r="591" spans="1:8">
      <c r="A591" s="9"/>
      <c r="B591" s="51"/>
      <c r="C591" s="51"/>
      <c r="D591" s="10"/>
      <c r="E591" s="9"/>
      <c r="F591" s="9"/>
      <c r="G591" s="11"/>
      <c r="H591" s="11"/>
    </row>
    <row r="592" spans="1:8">
      <c r="A592" s="9"/>
      <c r="B592" s="51"/>
      <c r="C592" s="51"/>
      <c r="D592" s="10"/>
      <c r="E592" s="9"/>
      <c r="F592" s="9"/>
      <c r="G592" s="11"/>
      <c r="H592" s="11"/>
    </row>
    <row r="593" spans="1:8">
      <c r="A593" s="9"/>
      <c r="B593" s="51"/>
      <c r="C593" s="51"/>
      <c r="D593" s="10"/>
      <c r="E593" s="9"/>
      <c r="F593" s="9"/>
      <c r="G593" s="11"/>
      <c r="H593" s="11"/>
    </row>
    <row r="594" spans="1:8">
      <c r="A594" s="9"/>
      <c r="B594" s="51"/>
      <c r="C594" s="51"/>
      <c r="D594" s="10"/>
      <c r="E594" s="9"/>
      <c r="F594" s="9"/>
      <c r="G594" s="11"/>
      <c r="H594" s="11"/>
    </row>
    <row r="595" spans="1:8">
      <c r="A595" s="9"/>
      <c r="B595" s="51"/>
      <c r="C595" s="51"/>
      <c r="D595" s="10"/>
      <c r="E595" s="9"/>
      <c r="F595" s="9"/>
      <c r="G595" s="11"/>
      <c r="H595" s="11"/>
    </row>
    <row r="596" spans="1:8">
      <c r="A596" s="9"/>
      <c r="B596" s="51"/>
      <c r="C596" s="51"/>
      <c r="D596" s="10"/>
      <c r="E596" s="9"/>
      <c r="F596" s="9"/>
      <c r="G596" s="11"/>
      <c r="H596" s="11"/>
    </row>
    <row r="597" spans="1:8">
      <c r="A597" s="9"/>
      <c r="B597" s="51"/>
      <c r="C597" s="51"/>
      <c r="D597" s="10"/>
      <c r="E597" s="9"/>
      <c r="F597" s="9"/>
      <c r="G597" s="11"/>
      <c r="H597" s="11"/>
    </row>
    <row r="598" spans="1:8">
      <c r="A598" s="9"/>
      <c r="B598" s="51"/>
      <c r="C598" s="51"/>
      <c r="D598" s="10"/>
      <c r="E598" s="9"/>
      <c r="F598" s="9"/>
      <c r="G598" s="11"/>
      <c r="H598" s="11"/>
    </row>
    <row r="599" spans="1:8">
      <c r="A599" s="9"/>
      <c r="B599" s="51"/>
      <c r="C599" s="51"/>
      <c r="D599" s="10"/>
      <c r="E599" s="9"/>
      <c r="F599" s="9"/>
      <c r="G599" s="11"/>
      <c r="H599" s="11"/>
    </row>
    <row r="600" spans="1:8">
      <c r="A600" s="9"/>
      <c r="B600" s="51"/>
      <c r="C600" s="51"/>
      <c r="D600" s="10"/>
      <c r="E600" s="9"/>
      <c r="F600" s="9"/>
      <c r="G600" s="11"/>
      <c r="H600" s="11"/>
    </row>
    <row r="601" spans="1:8">
      <c r="A601" s="9"/>
      <c r="B601" s="51"/>
      <c r="C601" s="51"/>
      <c r="D601" s="10"/>
      <c r="E601" s="9"/>
      <c r="F601" s="9"/>
      <c r="G601" s="11"/>
      <c r="H601" s="11"/>
    </row>
    <row r="602" spans="1:8">
      <c r="A602" s="9"/>
      <c r="B602" s="51"/>
      <c r="C602" s="51"/>
      <c r="D602" s="10"/>
      <c r="E602" s="9"/>
      <c r="F602" s="9"/>
      <c r="G602" s="11"/>
      <c r="H602" s="11"/>
    </row>
    <row r="603" spans="1:8">
      <c r="A603" s="9"/>
      <c r="B603" s="51"/>
      <c r="C603" s="51"/>
      <c r="D603" s="10"/>
      <c r="E603" s="9"/>
      <c r="F603" s="9"/>
      <c r="G603" s="11"/>
      <c r="H603" s="11"/>
    </row>
    <row r="604" spans="1:8">
      <c r="A604" s="9"/>
      <c r="B604" s="51"/>
      <c r="C604" s="51"/>
      <c r="D604" s="10"/>
      <c r="E604" s="9"/>
      <c r="F604" s="9"/>
      <c r="G604" s="11"/>
      <c r="H604" s="11"/>
    </row>
    <row r="605" spans="1:8">
      <c r="A605" s="9"/>
      <c r="B605" s="51"/>
      <c r="C605" s="51"/>
      <c r="D605" s="10"/>
      <c r="E605" s="9"/>
      <c r="F605" s="9"/>
      <c r="G605" s="11"/>
      <c r="H605" s="11"/>
    </row>
    <row r="606" spans="1:8">
      <c r="A606" s="9"/>
      <c r="B606" s="51"/>
      <c r="C606" s="51"/>
      <c r="D606" s="10"/>
      <c r="E606" s="9"/>
      <c r="F606" s="9"/>
      <c r="G606" s="11"/>
      <c r="H606" s="11"/>
    </row>
    <row r="607" spans="1:8">
      <c r="A607" s="9"/>
      <c r="B607" s="51"/>
      <c r="C607" s="51"/>
      <c r="D607" s="10"/>
      <c r="E607" s="9"/>
      <c r="F607" s="9"/>
      <c r="G607" s="11"/>
      <c r="H607" s="11"/>
    </row>
    <row r="608" spans="1:8">
      <c r="A608" s="9"/>
      <c r="B608" s="51"/>
      <c r="C608" s="51"/>
      <c r="D608" s="10"/>
      <c r="E608" s="9"/>
      <c r="F608" s="9"/>
      <c r="G608" s="11"/>
      <c r="H608" s="11"/>
    </row>
    <row r="609" spans="1:8">
      <c r="A609" s="9"/>
      <c r="B609" s="51"/>
      <c r="C609" s="51"/>
      <c r="D609" s="10"/>
      <c r="E609" s="9"/>
      <c r="F609" s="9"/>
      <c r="G609" s="11"/>
      <c r="H609" s="11"/>
    </row>
    <row r="610" spans="1:8">
      <c r="A610" s="9"/>
      <c r="B610" s="51"/>
      <c r="C610" s="51"/>
      <c r="D610" s="10"/>
      <c r="E610" s="9"/>
      <c r="F610" s="9"/>
      <c r="G610" s="11"/>
      <c r="H610" s="11"/>
    </row>
    <row r="611" spans="1:8">
      <c r="A611" s="9"/>
      <c r="B611" s="51"/>
      <c r="C611" s="51"/>
      <c r="D611" s="10"/>
      <c r="E611" s="9"/>
      <c r="F611" s="9"/>
      <c r="G611" s="11"/>
      <c r="H611" s="11"/>
    </row>
    <row r="612" spans="1:8">
      <c r="A612" s="9"/>
      <c r="B612" s="51"/>
      <c r="C612" s="51"/>
      <c r="D612" s="10"/>
      <c r="E612" s="9"/>
      <c r="F612" s="9"/>
      <c r="G612" s="11"/>
      <c r="H612" s="11"/>
    </row>
    <row r="613" spans="1:8">
      <c r="A613" s="9"/>
      <c r="B613" s="51"/>
      <c r="C613" s="51"/>
      <c r="D613" s="10"/>
      <c r="E613" s="9"/>
      <c r="F613" s="9"/>
      <c r="G613" s="11"/>
      <c r="H613" s="11"/>
    </row>
    <row r="614" spans="1:8">
      <c r="A614" s="9"/>
      <c r="B614" s="51"/>
      <c r="C614" s="51"/>
      <c r="D614" s="10"/>
      <c r="E614" s="9"/>
      <c r="F614" s="9"/>
      <c r="G614" s="11"/>
      <c r="H614" s="11"/>
    </row>
    <row r="615" spans="1:8">
      <c r="A615" s="9"/>
      <c r="B615" s="51"/>
      <c r="C615" s="51"/>
      <c r="D615" s="10"/>
      <c r="E615" s="9"/>
      <c r="F615" s="9"/>
      <c r="G615" s="11"/>
      <c r="H615" s="11"/>
    </row>
    <row r="616" spans="1:8">
      <c r="A616" s="9"/>
      <c r="B616" s="51"/>
      <c r="C616" s="51"/>
      <c r="D616" s="10"/>
      <c r="E616" s="9"/>
      <c r="F616" s="9"/>
      <c r="G616" s="11"/>
      <c r="H616" s="11"/>
    </row>
    <row r="617" spans="1:8">
      <c r="A617" s="9"/>
      <c r="B617" s="51"/>
      <c r="C617" s="51"/>
      <c r="D617" s="10"/>
      <c r="E617" s="9"/>
      <c r="F617" s="9"/>
      <c r="G617" s="11"/>
      <c r="H617" s="11"/>
    </row>
    <row r="618" spans="1:8">
      <c r="A618" s="9"/>
      <c r="B618" s="51"/>
      <c r="C618" s="51"/>
      <c r="D618" s="10"/>
      <c r="E618" s="9"/>
      <c r="F618" s="9"/>
      <c r="G618" s="11"/>
      <c r="H618" s="11"/>
    </row>
    <row r="619" spans="1:8">
      <c r="A619" s="9"/>
      <c r="B619" s="51"/>
      <c r="C619" s="51"/>
      <c r="D619" s="10"/>
      <c r="E619" s="9"/>
      <c r="F619" s="9"/>
      <c r="G619" s="11"/>
      <c r="H619" s="11"/>
    </row>
    <row r="620" spans="1:8">
      <c r="A620" s="9"/>
      <c r="B620" s="51"/>
      <c r="C620" s="51"/>
      <c r="D620" s="10"/>
      <c r="E620" s="9"/>
      <c r="F620" s="9"/>
      <c r="G620" s="11"/>
      <c r="H620" s="11"/>
    </row>
    <row r="621" spans="1:8">
      <c r="A621" s="9"/>
      <c r="B621" s="51"/>
      <c r="C621" s="51"/>
      <c r="D621" s="10"/>
      <c r="E621" s="9"/>
      <c r="F621" s="9"/>
      <c r="G621" s="11"/>
      <c r="H621" s="11"/>
    </row>
    <row r="622" spans="1:8">
      <c r="A622" s="9"/>
      <c r="B622" s="51"/>
      <c r="C622" s="51"/>
      <c r="D622" s="10"/>
      <c r="E622" s="9"/>
      <c r="F622" s="9"/>
      <c r="G622" s="11"/>
      <c r="H622" s="11"/>
    </row>
    <row r="623" spans="1:8">
      <c r="A623" s="9"/>
      <c r="B623" s="51"/>
      <c r="C623" s="51"/>
      <c r="D623" s="10"/>
      <c r="E623" s="9"/>
      <c r="F623" s="9"/>
      <c r="G623" s="11"/>
      <c r="H623" s="11"/>
    </row>
    <row r="624" spans="1:8">
      <c r="A624" s="9"/>
      <c r="B624" s="51"/>
      <c r="C624" s="51"/>
      <c r="D624" s="10"/>
      <c r="E624" s="9"/>
      <c r="F624" s="9"/>
      <c r="G624" s="11"/>
      <c r="H624" s="11"/>
    </row>
    <row r="625" spans="1:8">
      <c r="A625" s="9"/>
      <c r="B625" s="51"/>
      <c r="C625" s="51"/>
      <c r="D625" s="10"/>
      <c r="E625" s="9"/>
      <c r="F625" s="9"/>
      <c r="G625" s="11"/>
      <c r="H625" s="11"/>
    </row>
    <row r="626" spans="1:8">
      <c r="A626" s="9"/>
      <c r="B626" s="51"/>
      <c r="C626" s="51"/>
      <c r="D626" s="10"/>
      <c r="E626" s="9"/>
      <c r="F626" s="9"/>
      <c r="G626" s="11"/>
      <c r="H626" s="11"/>
    </row>
    <row r="627" spans="1:8">
      <c r="A627" s="9"/>
      <c r="B627" s="51"/>
      <c r="C627" s="51"/>
      <c r="D627" s="10"/>
      <c r="E627" s="9"/>
      <c r="F627" s="9"/>
      <c r="G627" s="11"/>
      <c r="H627" s="11"/>
    </row>
    <row r="628" spans="1:8">
      <c r="A628" s="9"/>
      <c r="B628" s="51"/>
      <c r="C628" s="51"/>
      <c r="D628" s="10"/>
      <c r="E628" s="9"/>
      <c r="F628" s="9"/>
      <c r="G628" s="11"/>
      <c r="H628" s="11"/>
    </row>
    <row r="629" spans="1:8">
      <c r="A629" s="9"/>
      <c r="B629" s="51"/>
      <c r="C629" s="51"/>
      <c r="D629" s="10"/>
      <c r="E629" s="9"/>
      <c r="F629" s="9"/>
      <c r="G629" s="11"/>
      <c r="H629" s="11"/>
    </row>
    <row r="630" spans="1:8">
      <c r="A630" s="9"/>
      <c r="B630" s="51"/>
      <c r="C630" s="51"/>
      <c r="D630" s="10"/>
      <c r="E630" s="9"/>
      <c r="F630" s="9"/>
      <c r="G630" s="11"/>
      <c r="H630" s="11"/>
    </row>
    <row r="631" spans="1:8">
      <c r="A631" s="9"/>
      <c r="B631" s="51"/>
      <c r="C631" s="51"/>
      <c r="D631" s="10"/>
      <c r="E631" s="9"/>
      <c r="F631" s="9"/>
      <c r="G631" s="11"/>
      <c r="H631" s="11"/>
    </row>
    <row r="632" spans="1:8">
      <c r="A632" s="9"/>
      <c r="B632" s="51"/>
      <c r="C632" s="51"/>
      <c r="D632" s="10"/>
      <c r="E632" s="9"/>
      <c r="F632" s="9"/>
      <c r="G632" s="11"/>
      <c r="H632" s="11"/>
    </row>
    <row r="633" spans="1:8">
      <c r="A633" s="9"/>
      <c r="B633" s="51"/>
      <c r="C633" s="51"/>
      <c r="D633" s="10"/>
      <c r="E633" s="9"/>
      <c r="F633" s="9"/>
      <c r="G633" s="11"/>
      <c r="H633" s="11"/>
    </row>
    <row r="634" spans="1:8">
      <c r="A634" s="9"/>
      <c r="B634" s="51"/>
      <c r="C634" s="51"/>
      <c r="D634" s="10"/>
      <c r="E634" s="9"/>
      <c r="F634" s="9"/>
      <c r="G634" s="11"/>
      <c r="H634" s="11"/>
    </row>
    <row r="635" spans="1:8">
      <c r="A635" s="9"/>
      <c r="B635" s="51"/>
      <c r="C635" s="51"/>
      <c r="D635" s="10"/>
      <c r="E635" s="9"/>
      <c r="F635" s="9"/>
      <c r="G635" s="11"/>
      <c r="H635" s="11"/>
    </row>
    <row r="636" spans="1:8">
      <c r="A636" s="9"/>
      <c r="B636" s="51"/>
      <c r="C636" s="51"/>
      <c r="D636" s="10"/>
      <c r="E636" s="9"/>
      <c r="F636" s="9"/>
      <c r="G636" s="11"/>
      <c r="H636" s="11"/>
    </row>
    <row r="637" spans="1:8">
      <c r="A637" s="9"/>
      <c r="B637" s="51"/>
      <c r="C637" s="51"/>
      <c r="D637" s="10"/>
      <c r="E637" s="9"/>
      <c r="F637" s="9"/>
      <c r="G637" s="11"/>
      <c r="H637" s="11"/>
    </row>
    <row r="638" spans="1:8">
      <c r="A638" s="9"/>
      <c r="B638" s="51"/>
      <c r="C638" s="51"/>
      <c r="D638" s="10"/>
      <c r="E638" s="9"/>
      <c r="F638" s="9"/>
      <c r="G638" s="11"/>
      <c r="H638" s="11"/>
    </row>
    <row r="639" spans="1:8">
      <c r="A639" s="9"/>
      <c r="B639" s="51"/>
      <c r="C639" s="51"/>
      <c r="D639" s="10"/>
      <c r="E639" s="9"/>
      <c r="F639" s="9"/>
      <c r="G639" s="11"/>
      <c r="H639" s="11"/>
    </row>
    <row r="640" spans="1:8">
      <c r="A640" s="9"/>
      <c r="B640" s="51"/>
      <c r="C640" s="51"/>
      <c r="D640" s="10"/>
      <c r="E640" s="9"/>
      <c r="F640" s="9"/>
      <c r="G640" s="11"/>
      <c r="H640" s="11"/>
    </row>
    <row r="641" spans="1:8">
      <c r="A641" s="9"/>
      <c r="B641" s="51"/>
      <c r="C641" s="51"/>
      <c r="D641" s="10"/>
      <c r="E641" s="9"/>
      <c r="F641" s="9"/>
      <c r="G641" s="11"/>
      <c r="H641" s="11"/>
    </row>
    <row r="642" spans="1:8">
      <c r="A642" s="9"/>
      <c r="B642" s="51"/>
      <c r="C642" s="51"/>
      <c r="D642" s="10"/>
      <c r="E642" s="9"/>
      <c r="F642" s="9"/>
      <c r="G642" s="11"/>
      <c r="H642" s="11"/>
    </row>
    <row r="643" spans="1:8">
      <c r="A643" s="9"/>
      <c r="B643" s="51"/>
      <c r="C643" s="51"/>
      <c r="D643" s="10"/>
      <c r="E643" s="9"/>
      <c r="F643" s="9"/>
      <c r="G643" s="11"/>
      <c r="H643" s="11"/>
    </row>
    <row r="644" spans="1:8">
      <c r="A644" s="9"/>
      <c r="B644" s="51"/>
      <c r="C644" s="51"/>
      <c r="D644" s="10"/>
      <c r="E644" s="9"/>
      <c r="F644" s="9"/>
      <c r="G644" s="11"/>
      <c r="H644" s="11"/>
    </row>
    <row r="645" spans="1:8">
      <c r="A645" s="9"/>
      <c r="B645" s="51"/>
      <c r="C645" s="51"/>
      <c r="D645" s="10"/>
      <c r="E645" s="9"/>
      <c r="F645" s="9"/>
      <c r="G645" s="11"/>
      <c r="H645" s="11"/>
    </row>
    <row r="646" spans="1:8">
      <c r="A646" s="9"/>
      <c r="B646" s="51"/>
      <c r="C646" s="51"/>
      <c r="D646" s="10"/>
      <c r="E646" s="9"/>
      <c r="F646" s="9"/>
      <c r="G646" s="11"/>
      <c r="H646" s="11"/>
    </row>
    <row r="647" spans="1:8">
      <c r="A647" s="9"/>
      <c r="B647" s="51"/>
      <c r="C647" s="51"/>
      <c r="D647" s="10"/>
      <c r="E647" s="9"/>
      <c r="F647" s="9"/>
      <c r="G647" s="11"/>
      <c r="H647" s="11"/>
    </row>
    <row r="648" spans="1:8">
      <c r="A648" s="9"/>
      <c r="B648" s="51"/>
      <c r="C648" s="51"/>
      <c r="D648" s="10"/>
      <c r="E648" s="9"/>
      <c r="F648" s="9"/>
      <c r="G648" s="11"/>
      <c r="H648" s="11"/>
    </row>
    <row r="649" spans="1:8">
      <c r="A649" s="9"/>
      <c r="B649" s="51"/>
      <c r="C649" s="51"/>
      <c r="D649" s="10"/>
      <c r="E649" s="9"/>
      <c r="F649" s="9"/>
      <c r="G649" s="11"/>
      <c r="H649" s="11"/>
    </row>
    <row r="650" spans="1:8">
      <c r="A650" s="9"/>
      <c r="B650" s="51"/>
      <c r="C650" s="51"/>
      <c r="D650" s="10"/>
      <c r="E650" s="9"/>
      <c r="F650" s="9"/>
      <c r="G650" s="11"/>
      <c r="H650" s="11"/>
    </row>
    <row r="651" spans="1:8">
      <c r="A651" s="9"/>
      <c r="B651" s="51"/>
      <c r="C651" s="51"/>
      <c r="D651" s="10"/>
      <c r="E651" s="9"/>
      <c r="F651" s="9"/>
      <c r="G651" s="11"/>
      <c r="H651" s="11"/>
    </row>
    <row r="652" spans="1:8">
      <c r="A652" s="9"/>
      <c r="B652" s="51"/>
      <c r="C652" s="51"/>
      <c r="D652" s="10"/>
      <c r="E652" s="9"/>
      <c r="F652" s="9"/>
      <c r="G652" s="11"/>
      <c r="H652" s="11"/>
    </row>
    <row r="653" spans="1:8">
      <c r="A653" s="9"/>
      <c r="B653" s="51"/>
      <c r="C653" s="51"/>
      <c r="D653" s="10"/>
      <c r="E653" s="9"/>
      <c r="F653" s="9"/>
      <c r="G653" s="11"/>
      <c r="H653" s="11"/>
    </row>
    <row r="654" spans="1:8">
      <c r="A654" s="9"/>
      <c r="B654" s="51"/>
      <c r="C654" s="51"/>
      <c r="D654" s="10"/>
      <c r="E654" s="9"/>
      <c r="F654" s="9"/>
      <c r="G654" s="11"/>
      <c r="H654" s="11"/>
    </row>
    <row r="655" spans="1:8">
      <c r="A655" s="9"/>
      <c r="B655" s="51"/>
      <c r="C655" s="51"/>
      <c r="D655" s="10"/>
      <c r="E655" s="9"/>
      <c r="F655" s="9"/>
      <c r="G655" s="11"/>
      <c r="H655" s="11"/>
    </row>
    <row r="656" spans="1:8">
      <c r="A656" s="9"/>
      <c r="B656" s="51"/>
      <c r="C656" s="51"/>
      <c r="D656" s="10"/>
      <c r="E656" s="9"/>
      <c r="F656" s="9"/>
      <c r="G656" s="11"/>
      <c r="H656" s="11"/>
    </row>
    <row r="657" spans="1:8">
      <c r="A657" s="9"/>
      <c r="B657" s="51"/>
      <c r="C657" s="51"/>
      <c r="D657" s="10"/>
      <c r="E657" s="9"/>
      <c r="F657" s="9"/>
      <c r="G657" s="11"/>
      <c r="H657" s="11"/>
    </row>
    <row r="658" spans="1:8">
      <c r="A658" s="9"/>
      <c r="B658" s="51"/>
      <c r="C658" s="51"/>
      <c r="D658" s="10"/>
      <c r="E658" s="9"/>
      <c r="F658" s="9"/>
      <c r="G658" s="11"/>
      <c r="H658" s="11"/>
    </row>
    <row r="659" spans="1:8">
      <c r="A659" s="9"/>
      <c r="B659" s="51"/>
      <c r="C659" s="51"/>
      <c r="D659" s="10"/>
      <c r="E659" s="9"/>
      <c r="F659" s="9"/>
      <c r="G659" s="11"/>
      <c r="H659" s="11"/>
    </row>
    <row r="660" spans="1:8">
      <c r="A660" s="9"/>
      <c r="B660" s="51"/>
      <c r="C660" s="51"/>
      <c r="D660" s="10"/>
      <c r="E660" s="9"/>
      <c r="F660" s="9"/>
      <c r="G660" s="11"/>
      <c r="H660" s="11"/>
    </row>
    <row r="661" spans="1:8">
      <c r="A661" s="9"/>
      <c r="B661" s="51"/>
      <c r="C661" s="51"/>
      <c r="D661" s="10"/>
      <c r="E661" s="9"/>
      <c r="F661" s="9"/>
      <c r="G661" s="11"/>
      <c r="H661" s="11"/>
    </row>
    <row r="662" spans="1:8">
      <c r="A662" s="9"/>
      <c r="B662" s="51"/>
      <c r="C662" s="51"/>
      <c r="D662" s="10"/>
      <c r="E662" s="9"/>
      <c r="F662" s="9"/>
      <c r="G662" s="11"/>
      <c r="H662" s="11"/>
    </row>
    <row r="663" spans="1:8">
      <c r="A663" s="9"/>
      <c r="B663" s="51"/>
      <c r="C663" s="51"/>
      <c r="D663" s="10"/>
      <c r="E663" s="9"/>
      <c r="F663" s="9"/>
      <c r="G663" s="11"/>
      <c r="H663" s="11"/>
    </row>
    <row r="664" spans="1:8">
      <c r="A664" s="9"/>
      <c r="B664" s="51"/>
      <c r="C664" s="51"/>
      <c r="D664" s="10"/>
      <c r="E664" s="9"/>
      <c r="F664" s="9"/>
      <c r="G664" s="11"/>
      <c r="H664" s="11"/>
    </row>
    <row r="665" spans="1:8">
      <c r="A665" s="9"/>
      <c r="B665" s="51"/>
      <c r="C665" s="51"/>
      <c r="D665" s="10"/>
      <c r="E665" s="9"/>
      <c r="F665" s="9"/>
      <c r="G665" s="11"/>
      <c r="H665" s="11"/>
    </row>
    <row r="666" spans="1:8">
      <c r="A666" s="9"/>
      <c r="B666" s="51"/>
      <c r="C666" s="51"/>
      <c r="D666" s="10"/>
      <c r="E666" s="9"/>
      <c r="F666" s="9"/>
      <c r="G666" s="11"/>
      <c r="H666" s="11"/>
    </row>
    <row r="667" spans="1:8">
      <c r="A667" s="9"/>
      <c r="B667" s="51"/>
      <c r="C667" s="51"/>
      <c r="D667" s="10"/>
      <c r="E667" s="9"/>
      <c r="F667" s="9"/>
      <c r="G667" s="11"/>
      <c r="H667" s="11"/>
    </row>
    <row r="668" spans="1:8">
      <c r="A668" s="9"/>
      <c r="B668" s="51"/>
      <c r="C668" s="51"/>
      <c r="D668" s="10"/>
      <c r="E668" s="9"/>
      <c r="F668" s="9"/>
      <c r="G668" s="11"/>
      <c r="H668" s="11"/>
    </row>
    <row r="669" spans="1:8">
      <c r="A669" s="9"/>
      <c r="B669" s="51"/>
      <c r="C669" s="51"/>
      <c r="D669" s="10"/>
      <c r="E669" s="9"/>
      <c r="F669" s="9"/>
      <c r="G669" s="11"/>
      <c r="H669" s="11"/>
    </row>
    <row r="670" spans="1:8">
      <c r="A670" s="9"/>
      <c r="B670" s="51"/>
      <c r="C670" s="51"/>
      <c r="D670" s="10"/>
      <c r="E670" s="9"/>
      <c r="F670" s="9"/>
      <c r="G670" s="11"/>
      <c r="H670" s="11"/>
    </row>
    <row r="671" spans="1:8">
      <c r="A671" s="9"/>
      <c r="B671" s="51"/>
      <c r="C671" s="51"/>
      <c r="D671" s="10"/>
      <c r="E671" s="9"/>
      <c r="F671" s="9"/>
      <c r="G671" s="11"/>
      <c r="H671" s="11"/>
    </row>
    <row r="672" spans="1:8">
      <c r="A672" s="9"/>
      <c r="B672" s="51"/>
      <c r="C672" s="51"/>
      <c r="D672" s="10"/>
      <c r="E672" s="9"/>
      <c r="F672" s="9"/>
      <c r="G672" s="11"/>
      <c r="H672" s="11"/>
    </row>
    <row r="673" spans="1:8">
      <c r="A673" s="9"/>
      <c r="B673" s="51"/>
      <c r="C673" s="51"/>
      <c r="D673" s="10"/>
      <c r="E673" s="9"/>
      <c r="F673" s="9"/>
      <c r="G673" s="11"/>
      <c r="H673" s="11"/>
    </row>
    <row r="674" spans="1:8">
      <c r="A674" s="9"/>
      <c r="B674" s="51"/>
      <c r="C674" s="51"/>
      <c r="D674" s="10"/>
      <c r="E674" s="9"/>
      <c r="F674" s="9"/>
      <c r="G674" s="11"/>
      <c r="H674" s="11"/>
    </row>
    <row r="675" spans="1:8">
      <c r="A675" s="9"/>
      <c r="B675" s="51"/>
      <c r="C675" s="51"/>
      <c r="D675" s="10"/>
      <c r="E675" s="9"/>
      <c r="F675" s="9"/>
      <c r="G675" s="11"/>
      <c r="H675" s="11"/>
    </row>
    <row r="676" spans="1:8">
      <c r="A676" s="9"/>
      <c r="B676" s="51"/>
      <c r="C676" s="51"/>
      <c r="D676" s="10"/>
      <c r="E676" s="9"/>
      <c r="F676" s="9"/>
      <c r="G676" s="11"/>
      <c r="H676" s="11"/>
    </row>
    <row r="677" spans="1:8">
      <c r="A677" s="9"/>
      <c r="B677" s="51"/>
      <c r="C677" s="51"/>
      <c r="D677" s="10"/>
      <c r="E677" s="9"/>
      <c r="F677" s="9"/>
      <c r="G677" s="11"/>
      <c r="H677" s="11"/>
    </row>
    <row r="678" spans="1:8">
      <c r="A678" s="9"/>
      <c r="B678" s="51"/>
      <c r="C678" s="51"/>
      <c r="D678" s="10"/>
      <c r="E678" s="9"/>
      <c r="F678" s="9"/>
      <c r="G678" s="11"/>
      <c r="H678" s="11"/>
    </row>
    <row r="679" spans="1:8">
      <c r="A679" s="9"/>
      <c r="B679" s="51"/>
      <c r="C679" s="51"/>
      <c r="D679" s="10"/>
      <c r="E679" s="9"/>
      <c r="F679" s="9"/>
      <c r="G679" s="11"/>
      <c r="H679" s="11"/>
    </row>
    <row r="680" spans="1:8">
      <c r="A680" s="9"/>
      <c r="B680" s="51"/>
      <c r="C680" s="51"/>
      <c r="D680" s="10"/>
      <c r="E680" s="9"/>
      <c r="F680" s="9"/>
      <c r="G680" s="11"/>
      <c r="H680" s="11"/>
    </row>
    <row r="681" spans="1:8">
      <c r="A681" s="9"/>
      <c r="B681" s="51"/>
      <c r="C681" s="51"/>
      <c r="D681" s="10"/>
      <c r="E681" s="9"/>
      <c r="F681" s="9"/>
      <c r="G681" s="11"/>
      <c r="H681" s="11"/>
    </row>
    <row r="682" spans="1:8">
      <c r="A682" s="9"/>
      <c r="B682" s="51"/>
      <c r="C682" s="51"/>
      <c r="D682" s="10"/>
      <c r="E682" s="9"/>
      <c r="F682" s="9"/>
      <c r="G682" s="11"/>
      <c r="H682" s="11"/>
    </row>
    <row r="683" spans="1:8">
      <c r="A683" s="9"/>
      <c r="B683" s="51"/>
      <c r="C683" s="51"/>
      <c r="D683" s="10"/>
      <c r="E683" s="9"/>
      <c r="F683" s="9"/>
      <c r="G683" s="11"/>
      <c r="H683" s="11"/>
    </row>
    <row r="684" spans="1:8">
      <c r="A684" s="9"/>
      <c r="B684" s="51"/>
      <c r="C684" s="51"/>
      <c r="D684" s="10"/>
      <c r="E684" s="9"/>
      <c r="F684" s="9"/>
      <c r="G684" s="11"/>
      <c r="H684" s="11"/>
    </row>
    <row r="685" spans="1:8">
      <c r="A685" s="9"/>
      <c r="B685" s="51"/>
      <c r="C685" s="51"/>
      <c r="D685" s="10"/>
      <c r="E685" s="9"/>
      <c r="F685" s="9"/>
      <c r="G685" s="11"/>
      <c r="H685" s="11"/>
    </row>
    <row r="686" spans="1:8">
      <c r="A686" s="9"/>
      <c r="B686" s="51"/>
      <c r="C686" s="51"/>
      <c r="D686" s="10"/>
      <c r="E686" s="9"/>
      <c r="F686" s="9"/>
      <c r="G686" s="11"/>
      <c r="H686" s="11"/>
    </row>
    <row r="687" spans="1:8">
      <c r="A687" s="9"/>
      <c r="B687" s="51"/>
      <c r="C687" s="51"/>
      <c r="D687" s="10"/>
      <c r="E687" s="9"/>
      <c r="F687" s="9"/>
      <c r="G687" s="11"/>
      <c r="H687" s="11"/>
    </row>
    <row r="688" spans="1:8">
      <c r="A688" s="9"/>
      <c r="B688" s="51"/>
      <c r="C688" s="51"/>
      <c r="D688" s="10"/>
      <c r="E688" s="9"/>
      <c r="F688" s="9"/>
      <c r="G688" s="11"/>
      <c r="H688" s="11"/>
    </row>
    <row r="689" spans="1:8">
      <c r="A689" s="9"/>
      <c r="B689" s="51"/>
      <c r="C689" s="51"/>
      <c r="D689" s="10"/>
      <c r="E689" s="9"/>
      <c r="F689" s="9"/>
      <c r="G689" s="11"/>
      <c r="H689" s="11"/>
    </row>
    <row r="690" spans="1:8">
      <c r="A690" s="9"/>
      <c r="B690" s="51"/>
      <c r="C690" s="51"/>
      <c r="D690" s="10"/>
      <c r="E690" s="9"/>
      <c r="F690" s="9"/>
      <c r="G690" s="11"/>
      <c r="H690" s="11"/>
    </row>
    <row r="691" spans="1:8">
      <c r="A691" s="9"/>
      <c r="B691" s="51"/>
      <c r="C691" s="51"/>
      <c r="D691" s="10"/>
      <c r="E691" s="9"/>
      <c r="F691" s="9"/>
      <c r="G691" s="11"/>
      <c r="H691" s="11"/>
    </row>
    <row r="692" spans="1:8">
      <c r="A692" s="9"/>
      <c r="B692" s="51"/>
      <c r="C692" s="51"/>
      <c r="D692" s="10"/>
      <c r="E692" s="9"/>
      <c r="F692" s="9"/>
      <c r="G692" s="11"/>
      <c r="H692" s="11"/>
    </row>
    <row r="693" spans="1:8">
      <c r="A693" s="9"/>
      <c r="B693" s="51"/>
      <c r="C693" s="51"/>
      <c r="D693" s="10"/>
      <c r="E693" s="9"/>
      <c r="F693" s="9"/>
      <c r="G693" s="11"/>
      <c r="H693" s="11"/>
    </row>
    <row r="694" spans="1:8">
      <c r="A694" s="9"/>
      <c r="B694" s="51"/>
      <c r="C694" s="51"/>
      <c r="D694" s="10"/>
      <c r="E694" s="9"/>
      <c r="F694" s="9"/>
      <c r="G694" s="11"/>
      <c r="H694" s="11"/>
    </row>
    <row r="695" spans="1:8">
      <c r="A695" s="9"/>
      <c r="B695" s="51"/>
      <c r="C695" s="51"/>
      <c r="D695" s="10"/>
      <c r="E695" s="9"/>
      <c r="F695" s="9"/>
      <c r="G695" s="11"/>
      <c r="H695" s="11"/>
    </row>
    <row r="696" spans="1:8">
      <c r="A696" s="9"/>
      <c r="B696" s="51"/>
      <c r="C696" s="51"/>
      <c r="D696" s="10"/>
      <c r="E696" s="9"/>
      <c r="F696" s="9"/>
      <c r="G696" s="11"/>
      <c r="H696" s="11"/>
    </row>
    <row r="697" spans="1:8">
      <c r="A697" s="9"/>
      <c r="B697" s="51"/>
      <c r="C697" s="51"/>
      <c r="D697" s="10"/>
      <c r="E697" s="9"/>
      <c r="F697" s="9"/>
      <c r="G697" s="11"/>
      <c r="H697" s="11"/>
    </row>
    <row r="698" spans="1:8">
      <c r="A698" s="9"/>
      <c r="B698" s="51"/>
      <c r="C698" s="51"/>
      <c r="D698" s="10"/>
      <c r="E698" s="9"/>
      <c r="F698" s="9"/>
      <c r="G698" s="11"/>
      <c r="H698" s="11"/>
    </row>
    <row r="699" spans="1:8">
      <c r="A699" s="9"/>
      <c r="B699" s="51"/>
      <c r="C699" s="51"/>
      <c r="D699" s="10"/>
      <c r="E699" s="9"/>
      <c r="F699" s="9"/>
      <c r="G699" s="11"/>
      <c r="H699" s="11"/>
    </row>
    <row r="700" spans="1:8">
      <c r="A700" s="9"/>
      <c r="B700" s="51"/>
      <c r="C700" s="51"/>
      <c r="D700" s="10"/>
      <c r="E700" s="9"/>
      <c r="F700" s="9"/>
      <c r="G700" s="11"/>
      <c r="H700" s="11"/>
    </row>
    <row r="701" spans="1:8">
      <c r="A701" s="9"/>
      <c r="B701" s="51"/>
      <c r="C701" s="51"/>
      <c r="D701" s="10"/>
      <c r="E701" s="9"/>
      <c r="F701" s="9"/>
      <c r="G701" s="11"/>
      <c r="H701" s="11"/>
    </row>
    <row r="702" spans="1:8">
      <c r="A702" s="9"/>
      <c r="B702" s="51"/>
      <c r="C702" s="51"/>
      <c r="D702" s="10"/>
      <c r="E702" s="9"/>
      <c r="F702" s="9"/>
      <c r="G702" s="11"/>
      <c r="H702" s="11"/>
    </row>
    <row r="703" spans="1:8">
      <c r="A703" s="9"/>
      <c r="B703" s="51"/>
      <c r="C703" s="51"/>
      <c r="D703" s="10"/>
      <c r="E703" s="9"/>
      <c r="F703" s="9"/>
      <c r="G703" s="11"/>
      <c r="H703" s="11"/>
    </row>
    <row r="704" spans="1:8">
      <c r="A704" s="9"/>
      <c r="B704" s="51"/>
      <c r="C704" s="51"/>
      <c r="D704" s="10"/>
      <c r="E704" s="9"/>
      <c r="F704" s="9"/>
      <c r="G704" s="11"/>
      <c r="H704" s="11"/>
    </row>
    <row r="705" spans="1:8">
      <c r="A705" s="9"/>
      <c r="B705" s="51"/>
      <c r="C705" s="51"/>
      <c r="D705" s="10"/>
      <c r="E705" s="9"/>
      <c r="F705" s="9"/>
      <c r="G705" s="11"/>
      <c r="H705" s="11"/>
    </row>
    <row r="706" spans="1:8">
      <c r="A706" s="9"/>
      <c r="B706" s="51"/>
      <c r="C706" s="51"/>
      <c r="D706" s="10"/>
      <c r="E706" s="9"/>
      <c r="F706" s="9"/>
      <c r="G706" s="11"/>
      <c r="H706" s="11"/>
    </row>
    <row r="707" spans="1:8">
      <c r="A707" s="9"/>
      <c r="B707" s="51"/>
      <c r="C707" s="51"/>
      <c r="D707" s="10"/>
      <c r="E707" s="9"/>
      <c r="F707" s="9"/>
      <c r="G707" s="11"/>
      <c r="H707" s="11"/>
    </row>
    <row r="708" spans="1:8">
      <c r="A708" s="9"/>
      <c r="B708" s="51"/>
      <c r="C708" s="51"/>
      <c r="D708" s="10"/>
      <c r="E708" s="9"/>
      <c r="F708" s="9"/>
      <c r="G708" s="11"/>
      <c r="H708" s="11"/>
    </row>
    <row r="709" spans="1:8">
      <c r="A709" s="9"/>
      <c r="B709" s="51"/>
      <c r="C709" s="51"/>
      <c r="D709" s="10"/>
      <c r="E709" s="9"/>
      <c r="F709" s="9"/>
      <c r="G709" s="11"/>
      <c r="H709" s="11"/>
    </row>
    <row r="710" spans="1:8">
      <c r="A710" s="9"/>
      <c r="B710" s="51"/>
      <c r="C710" s="51"/>
      <c r="D710" s="10"/>
      <c r="E710" s="9"/>
      <c r="F710" s="9"/>
      <c r="G710" s="11"/>
      <c r="H710" s="11"/>
    </row>
    <row r="711" spans="1:8">
      <c r="A711" s="9"/>
      <c r="B711" s="51"/>
      <c r="C711" s="51"/>
      <c r="D711" s="10"/>
      <c r="E711" s="9"/>
      <c r="F711" s="9"/>
      <c r="G711" s="11"/>
      <c r="H711" s="11"/>
    </row>
    <row r="712" spans="1:8">
      <c r="A712" s="9"/>
      <c r="B712" s="51"/>
      <c r="C712" s="51"/>
      <c r="D712" s="10"/>
      <c r="E712" s="9"/>
      <c r="F712" s="9"/>
      <c r="G712" s="11"/>
      <c r="H712" s="11"/>
    </row>
    <row r="713" spans="1:8">
      <c r="A713" s="9"/>
      <c r="B713" s="51"/>
      <c r="C713" s="51"/>
      <c r="D713" s="10"/>
      <c r="E713" s="9"/>
      <c r="F713" s="9"/>
      <c r="G713" s="11"/>
      <c r="H713" s="11"/>
    </row>
    <row r="714" spans="1:8">
      <c r="A714" s="9"/>
      <c r="B714" s="51"/>
      <c r="C714" s="51"/>
      <c r="D714" s="10"/>
      <c r="E714" s="9"/>
      <c r="F714" s="9"/>
      <c r="G714" s="11"/>
      <c r="H714" s="11"/>
    </row>
    <row r="715" spans="1:8">
      <c r="A715" s="9"/>
      <c r="B715" s="51"/>
      <c r="C715" s="51"/>
      <c r="D715" s="10"/>
      <c r="E715" s="9"/>
      <c r="F715" s="9"/>
      <c r="G715" s="11"/>
      <c r="H715" s="11"/>
    </row>
    <row r="716" spans="1:8">
      <c r="A716" s="9"/>
      <c r="B716" s="51"/>
      <c r="C716" s="51"/>
      <c r="D716" s="10"/>
      <c r="E716" s="9"/>
      <c r="F716" s="9"/>
      <c r="G716" s="11"/>
      <c r="H716" s="11"/>
    </row>
    <row r="717" spans="1:8">
      <c r="A717" s="9"/>
      <c r="B717" s="51"/>
      <c r="C717" s="51"/>
      <c r="D717" s="10"/>
      <c r="E717" s="9"/>
      <c r="F717" s="9"/>
      <c r="G717" s="11"/>
      <c r="H717" s="11"/>
    </row>
    <row r="718" spans="1:8">
      <c r="A718" s="9"/>
      <c r="B718" s="51"/>
      <c r="C718" s="51"/>
      <c r="D718" s="10"/>
      <c r="E718" s="9"/>
      <c r="F718" s="9"/>
      <c r="G718" s="11"/>
      <c r="H718" s="11"/>
    </row>
    <row r="719" spans="1:8">
      <c r="A719" s="9"/>
      <c r="B719" s="51"/>
      <c r="C719" s="51"/>
      <c r="D719" s="10"/>
      <c r="E719" s="9"/>
      <c r="F719" s="9"/>
      <c r="G719" s="11"/>
      <c r="H719" s="11"/>
    </row>
    <row r="720" spans="1:8">
      <c r="A720" s="9"/>
      <c r="B720" s="51"/>
      <c r="C720" s="51"/>
      <c r="D720" s="10"/>
      <c r="E720" s="9"/>
      <c r="F720" s="9"/>
      <c r="G720" s="11"/>
      <c r="H720" s="11"/>
    </row>
    <row r="721" spans="1:8">
      <c r="A721" s="9"/>
      <c r="B721" s="51"/>
      <c r="C721" s="51"/>
      <c r="D721" s="10"/>
      <c r="E721" s="9"/>
      <c r="F721" s="9"/>
      <c r="G721" s="11"/>
      <c r="H721" s="11"/>
    </row>
    <row r="722" spans="1:8">
      <c r="A722" s="9"/>
      <c r="B722" s="51"/>
      <c r="C722" s="51"/>
      <c r="D722" s="10"/>
      <c r="E722" s="9"/>
      <c r="F722" s="9"/>
      <c r="G722" s="11"/>
      <c r="H722" s="11"/>
    </row>
    <row r="723" spans="1:8">
      <c r="A723" s="9"/>
      <c r="B723" s="51"/>
      <c r="C723" s="51"/>
      <c r="D723" s="10"/>
      <c r="E723" s="9"/>
      <c r="F723" s="9"/>
      <c r="G723" s="11"/>
      <c r="H723" s="11"/>
    </row>
    <row r="724" spans="1:8">
      <c r="A724" s="9"/>
      <c r="B724" s="51"/>
      <c r="C724" s="51"/>
      <c r="D724" s="10"/>
      <c r="E724" s="9"/>
      <c r="F724" s="9"/>
      <c r="G724" s="11"/>
      <c r="H724" s="11"/>
    </row>
    <row r="725" spans="1:8">
      <c r="A725" s="9"/>
      <c r="B725" s="51"/>
      <c r="C725" s="51"/>
      <c r="D725" s="10"/>
      <c r="E725" s="9"/>
      <c r="F725" s="9"/>
      <c r="G725" s="11"/>
      <c r="H725" s="11"/>
    </row>
    <row r="726" spans="1:8">
      <c r="A726" s="9"/>
      <c r="B726" s="51"/>
      <c r="C726" s="51"/>
      <c r="D726" s="10"/>
      <c r="E726" s="9"/>
      <c r="F726" s="9"/>
      <c r="G726" s="11"/>
      <c r="H726" s="11"/>
    </row>
    <row r="727" spans="1:8">
      <c r="A727" s="9"/>
      <c r="B727" s="51"/>
      <c r="C727" s="51"/>
      <c r="D727" s="10"/>
      <c r="E727" s="9"/>
      <c r="F727" s="9"/>
      <c r="G727" s="11"/>
      <c r="H727" s="11"/>
    </row>
    <row r="728" spans="1:8">
      <c r="A728" s="9"/>
      <c r="B728" s="51"/>
      <c r="C728" s="51"/>
      <c r="D728" s="10"/>
      <c r="E728" s="9"/>
      <c r="F728" s="9"/>
      <c r="G728" s="11"/>
      <c r="H728" s="11"/>
    </row>
    <row r="729" spans="1:8">
      <c r="A729" s="9"/>
      <c r="B729" s="51"/>
      <c r="C729" s="51"/>
      <c r="D729" s="10"/>
      <c r="E729" s="9"/>
      <c r="F729" s="9"/>
      <c r="G729" s="11"/>
      <c r="H729" s="11"/>
    </row>
    <row r="730" spans="1:8">
      <c r="A730" s="9"/>
      <c r="B730" s="51"/>
      <c r="C730" s="51"/>
      <c r="D730" s="10"/>
      <c r="E730" s="9"/>
      <c r="F730" s="9"/>
      <c r="G730" s="11"/>
      <c r="H730" s="11"/>
    </row>
    <row r="731" spans="1:8">
      <c r="A731" s="9"/>
      <c r="B731" s="51"/>
      <c r="C731" s="51"/>
      <c r="D731" s="10"/>
      <c r="E731" s="9"/>
      <c r="F731" s="9"/>
      <c r="G731" s="11"/>
      <c r="H731" s="11"/>
    </row>
    <row r="732" spans="1:8">
      <c r="A732" s="9"/>
      <c r="B732" s="51"/>
      <c r="C732" s="51"/>
      <c r="D732" s="10"/>
      <c r="E732" s="9"/>
      <c r="F732" s="9"/>
      <c r="G732" s="11"/>
      <c r="H732" s="11"/>
    </row>
    <row r="733" spans="1:8">
      <c r="A733" s="9"/>
      <c r="B733" s="51"/>
      <c r="C733" s="51"/>
      <c r="D733" s="10"/>
      <c r="E733" s="9"/>
      <c r="F733" s="9"/>
      <c r="G733" s="11"/>
      <c r="H733" s="11"/>
    </row>
    <row r="734" spans="1:8">
      <c r="A734" s="9"/>
      <c r="B734" s="51"/>
      <c r="C734" s="51"/>
      <c r="D734" s="10"/>
      <c r="E734" s="9"/>
      <c r="F734" s="9"/>
      <c r="G734" s="11"/>
      <c r="H734" s="11"/>
    </row>
    <row r="735" spans="1:8">
      <c r="A735" s="9"/>
      <c r="B735" s="51"/>
      <c r="C735" s="51"/>
      <c r="D735" s="10"/>
      <c r="E735" s="9"/>
      <c r="F735" s="9"/>
      <c r="G735" s="11"/>
      <c r="H735" s="11"/>
    </row>
    <row r="736" spans="1:8">
      <c r="A736" s="9"/>
      <c r="B736" s="51"/>
      <c r="C736" s="51"/>
      <c r="D736" s="10"/>
      <c r="E736" s="9"/>
      <c r="F736" s="9"/>
      <c r="G736" s="11"/>
      <c r="H736" s="11"/>
    </row>
    <row r="737" spans="1:8">
      <c r="A737" s="9"/>
      <c r="B737" s="51"/>
      <c r="C737" s="51"/>
      <c r="D737" s="10"/>
      <c r="E737" s="9"/>
      <c r="F737" s="9"/>
      <c r="G737" s="11"/>
      <c r="H737" s="11"/>
    </row>
    <row r="738" spans="1:8">
      <c r="A738" s="9"/>
      <c r="B738" s="51"/>
      <c r="C738" s="51"/>
      <c r="D738" s="10"/>
      <c r="E738" s="9"/>
      <c r="F738" s="9"/>
      <c r="G738" s="11"/>
      <c r="H738" s="11"/>
    </row>
    <row r="739" spans="1:8">
      <c r="A739" s="9"/>
      <c r="B739" s="51"/>
      <c r="C739" s="51"/>
      <c r="D739" s="10"/>
      <c r="E739" s="9"/>
      <c r="F739" s="9"/>
      <c r="G739" s="11"/>
      <c r="H739" s="11"/>
    </row>
    <row r="740" spans="1:8">
      <c r="A740" s="9"/>
      <c r="B740" s="51"/>
      <c r="C740" s="51"/>
      <c r="D740" s="10"/>
      <c r="E740" s="9"/>
      <c r="F740" s="9"/>
      <c r="G740" s="11"/>
      <c r="H740" s="11"/>
    </row>
    <row r="741" spans="1:8">
      <c r="A741" s="9"/>
      <c r="B741" s="51"/>
      <c r="C741" s="51"/>
      <c r="D741" s="10"/>
      <c r="E741" s="9"/>
      <c r="F741" s="9"/>
      <c r="G741" s="11"/>
      <c r="H741" s="11"/>
    </row>
    <row r="742" spans="1:8">
      <c r="A742" s="9"/>
      <c r="B742" s="51"/>
      <c r="C742" s="51"/>
      <c r="D742" s="10"/>
      <c r="E742" s="9"/>
      <c r="F742" s="9"/>
      <c r="G742" s="11"/>
      <c r="H742" s="11"/>
    </row>
    <row r="743" spans="1:8">
      <c r="A743" s="9"/>
      <c r="B743" s="51"/>
      <c r="C743" s="51"/>
      <c r="D743" s="10"/>
      <c r="E743" s="9"/>
      <c r="F743" s="9"/>
      <c r="G743" s="11"/>
      <c r="H743" s="11"/>
    </row>
    <row r="744" spans="1:8">
      <c r="A744" s="9"/>
      <c r="B744" s="51"/>
      <c r="C744" s="51"/>
      <c r="D744" s="10"/>
      <c r="E744" s="9"/>
      <c r="F744" s="9"/>
      <c r="G744" s="11"/>
      <c r="H744" s="11"/>
    </row>
    <row r="745" spans="1:8">
      <c r="A745" s="9"/>
      <c r="B745" s="51"/>
      <c r="C745" s="51"/>
      <c r="D745" s="10"/>
      <c r="E745" s="9"/>
      <c r="F745" s="9"/>
      <c r="G745" s="11"/>
      <c r="H745" s="11"/>
    </row>
    <row r="746" spans="1:8">
      <c r="A746" s="9"/>
      <c r="B746" s="51"/>
      <c r="C746" s="51"/>
      <c r="D746" s="10"/>
      <c r="E746" s="9"/>
      <c r="F746" s="9"/>
      <c r="G746" s="11"/>
      <c r="H746" s="11"/>
    </row>
    <row r="747" spans="1:8">
      <c r="A747" s="9"/>
      <c r="B747" s="51"/>
      <c r="C747" s="51"/>
      <c r="D747" s="10"/>
      <c r="E747" s="9"/>
      <c r="F747" s="9"/>
      <c r="G747" s="11"/>
      <c r="H747" s="11"/>
    </row>
    <row r="748" spans="1:8">
      <c r="A748" s="9"/>
      <c r="B748" s="51"/>
      <c r="C748" s="51"/>
      <c r="D748" s="10"/>
      <c r="E748" s="9"/>
      <c r="F748" s="9"/>
      <c r="G748" s="11"/>
      <c r="H748" s="11"/>
    </row>
    <row r="749" spans="1:8">
      <c r="A749" s="9"/>
      <c r="B749" s="51"/>
      <c r="C749" s="51"/>
      <c r="D749" s="10"/>
      <c r="E749" s="9"/>
      <c r="F749" s="9"/>
      <c r="G749" s="11"/>
      <c r="H749" s="11"/>
    </row>
    <row r="750" spans="1:8">
      <c r="A750" s="9"/>
      <c r="B750" s="51"/>
      <c r="C750" s="51"/>
      <c r="D750" s="10"/>
      <c r="E750" s="9"/>
      <c r="F750" s="9"/>
      <c r="G750" s="11"/>
      <c r="H750" s="11"/>
    </row>
    <row r="751" spans="1:8">
      <c r="A751" s="9"/>
      <c r="B751" s="51"/>
      <c r="C751" s="51"/>
      <c r="D751" s="10"/>
      <c r="E751" s="9"/>
      <c r="F751" s="9"/>
      <c r="G751" s="11"/>
      <c r="H751" s="11"/>
    </row>
    <row r="752" spans="1:8">
      <c r="A752" s="9"/>
      <c r="B752" s="51"/>
      <c r="C752" s="51"/>
      <c r="D752" s="10"/>
      <c r="E752" s="9"/>
      <c r="F752" s="9"/>
      <c r="G752" s="11"/>
      <c r="H752" s="11"/>
    </row>
    <row r="753" spans="1:8">
      <c r="A753" s="9"/>
      <c r="B753" s="51"/>
      <c r="C753" s="51"/>
      <c r="D753" s="10"/>
      <c r="E753" s="9"/>
      <c r="F753" s="9"/>
      <c r="G753" s="11"/>
      <c r="H753" s="11"/>
    </row>
    <row r="754" spans="1:8">
      <c r="A754" s="9"/>
      <c r="B754" s="51"/>
      <c r="C754" s="51"/>
      <c r="D754" s="10"/>
      <c r="E754" s="9"/>
      <c r="F754" s="9"/>
      <c r="G754" s="11"/>
      <c r="H754" s="11"/>
    </row>
    <row r="755" spans="1:8">
      <c r="A755" s="9"/>
      <c r="B755" s="51"/>
      <c r="C755" s="51"/>
      <c r="D755" s="10"/>
      <c r="E755" s="9"/>
      <c r="F755" s="9"/>
      <c r="G755" s="11"/>
      <c r="H755" s="11"/>
    </row>
    <row r="756" spans="1:8">
      <c r="A756" s="9"/>
      <c r="B756" s="51"/>
      <c r="C756" s="51"/>
      <c r="D756" s="10"/>
      <c r="E756" s="9"/>
      <c r="F756" s="9"/>
      <c r="G756" s="11"/>
      <c r="H756" s="11"/>
    </row>
    <row r="757" spans="1:8">
      <c r="A757" s="9"/>
      <c r="B757" s="51"/>
      <c r="C757" s="51"/>
      <c r="D757" s="10"/>
      <c r="E757" s="9"/>
      <c r="F757" s="9"/>
      <c r="G757" s="11"/>
      <c r="H757" s="11"/>
    </row>
    <row r="758" spans="1:8">
      <c r="A758" s="9"/>
      <c r="B758" s="51"/>
      <c r="C758" s="51"/>
      <c r="D758" s="10"/>
      <c r="E758" s="9"/>
      <c r="F758" s="9"/>
      <c r="G758" s="11"/>
      <c r="H758" s="11"/>
    </row>
    <row r="759" spans="1:8">
      <c r="A759" s="9"/>
      <c r="B759" s="51"/>
      <c r="C759" s="51"/>
      <c r="D759" s="10"/>
      <c r="E759" s="9"/>
      <c r="F759" s="9"/>
      <c r="G759" s="11"/>
      <c r="H759" s="11"/>
    </row>
    <row r="760" spans="1:8">
      <c r="A760" s="9"/>
      <c r="B760" s="51"/>
      <c r="C760" s="51"/>
      <c r="D760" s="10"/>
      <c r="E760" s="9"/>
      <c r="F760" s="9"/>
      <c r="G760" s="11"/>
      <c r="H760" s="11"/>
    </row>
    <row r="761" spans="1:8">
      <c r="A761" s="9"/>
      <c r="B761" s="51"/>
      <c r="C761" s="51"/>
      <c r="D761" s="10"/>
      <c r="E761" s="9"/>
      <c r="F761" s="9"/>
      <c r="G761" s="11"/>
      <c r="H761" s="11"/>
    </row>
    <row r="762" spans="1:8">
      <c r="A762" s="9"/>
      <c r="B762" s="51"/>
      <c r="C762" s="51"/>
      <c r="D762" s="10"/>
      <c r="E762" s="9"/>
      <c r="F762" s="9"/>
      <c r="G762" s="11"/>
      <c r="H762" s="11"/>
    </row>
    <row r="763" spans="1:8">
      <c r="A763" s="9"/>
      <c r="B763" s="51"/>
      <c r="C763" s="51"/>
      <c r="D763" s="10"/>
      <c r="E763" s="9"/>
      <c r="F763" s="9"/>
      <c r="G763" s="11"/>
      <c r="H763" s="11"/>
    </row>
    <row r="764" spans="1:8">
      <c r="A764" s="9"/>
      <c r="B764" s="51"/>
      <c r="C764" s="51"/>
      <c r="D764" s="10"/>
      <c r="E764" s="9"/>
      <c r="F764" s="9"/>
      <c r="G764" s="11"/>
      <c r="H764" s="11"/>
    </row>
    <row r="765" spans="1:8">
      <c r="A765" s="9"/>
      <c r="B765" s="51"/>
      <c r="C765" s="51"/>
      <c r="D765" s="10"/>
      <c r="E765" s="9"/>
      <c r="F765" s="9"/>
      <c r="G765" s="11"/>
      <c r="H765" s="11"/>
    </row>
    <row r="766" spans="1:8">
      <c r="A766" s="9"/>
      <c r="B766" s="51"/>
      <c r="C766" s="51"/>
      <c r="D766" s="10"/>
      <c r="E766" s="9"/>
      <c r="F766" s="9"/>
      <c r="G766" s="11"/>
      <c r="H766" s="11"/>
    </row>
    <row r="767" spans="1:8">
      <c r="A767" s="9"/>
      <c r="B767" s="51"/>
      <c r="C767" s="51"/>
      <c r="D767" s="10"/>
      <c r="E767" s="9"/>
      <c r="F767" s="9"/>
      <c r="G767" s="11"/>
      <c r="H767" s="11"/>
    </row>
    <row r="768" spans="1:8">
      <c r="A768" s="9"/>
      <c r="B768" s="51"/>
      <c r="C768" s="51"/>
      <c r="D768" s="10"/>
      <c r="E768" s="9"/>
      <c r="F768" s="9"/>
      <c r="G768" s="11"/>
      <c r="H768" s="11"/>
    </row>
    <row r="769" spans="1:8">
      <c r="A769" s="9"/>
      <c r="B769" s="51"/>
      <c r="C769" s="51"/>
      <c r="D769" s="10"/>
      <c r="E769" s="9"/>
      <c r="F769" s="9"/>
      <c r="G769" s="11"/>
      <c r="H769" s="11"/>
    </row>
    <row r="770" spans="1:8">
      <c r="A770" s="9"/>
      <c r="B770" s="51"/>
      <c r="C770" s="51"/>
      <c r="D770" s="10"/>
      <c r="E770" s="9"/>
      <c r="F770" s="9"/>
      <c r="G770" s="11"/>
      <c r="H770" s="11"/>
    </row>
    <row r="771" spans="1:8">
      <c r="A771" s="9"/>
      <c r="B771" s="51"/>
      <c r="C771" s="51"/>
      <c r="D771" s="10"/>
      <c r="E771" s="9"/>
      <c r="F771" s="9"/>
      <c r="G771" s="11"/>
      <c r="H771" s="11"/>
    </row>
    <row r="772" spans="1:8">
      <c r="A772" s="9"/>
      <c r="B772" s="51"/>
      <c r="C772" s="51"/>
      <c r="D772" s="10"/>
      <c r="E772" s="9"/>
      <c r="F772" s="9"/>
      <c r="G772" s="11"/>
      <c r="H772" s="11"/>
    </row>
    <row r="773" spans="1:8">
      <c r="A773" s="9"/>
      <c r="B773" s="51"/>
      <c r="C773" s="51"/>
      <c r="D773" s="10"/>
      <c r="E773" s="9"/>
      <c r="F773" s="9"/>
      <c r="G773" s="11"/>
      <c r="H773" s="11"/>
    </row>
    <row r="774" spans="1:8">
      <c r="A774" s="9"/>
      <c r="B774" s="51"/>
      <c r="C774" s="51"/>
      <c r="D774" s="10"/>
      <c r="E774" s="9"/>
      <c r="F774" s="9"/>
      <c r="G774" s="11"/>
      <c r="H774" s="11"/>
    </row>
    <row r="775" spans="1:8">
      <c r="A775" s="9"/>
      <c r="B775" s="51"/>
      <c r="C775" s="51"/>
      <c r="D775" s="10"/>
      <c r="E775" s="9"/>
      <c r="F775" s="9"/>
      <c r="G775" s="11"/>
      <c r="H775" s="11"/>
    </row>
    <row r="776" spans="1:8">
      <c r="A776" s="9"/>
      <c r="B776" s="51"/>
      <c r="C776" s="51"/>
      <c r="D776" s="10"/>
      <c r="E776" s="9"/>
      <c r="F776" s="9"/>
      <c r="G776" s="11"/>
      <c r="H776" s="11"/>
    </row>
    <row r="777" spans="1:8">
      <c r="A777" s="9"/>
      <c r="B777" s="51"/>
      <c r="C777" s="51"/>
      <c r="D777" s="10"/>
      <c r="E777" s="9"/>
      <c r="F777" s="9"/>
      <c r="G777" s="11"/>
      <c r="H777" s="11"/>
    </row>
    <row r="778" spans="1:8">
      <c r="A778" s="9"/>
      <c r="B778" s="51"/>
      <c r="C778" s="51"/>
      <c r="D778" s="10"/>
      <c r="E778" s="9"/>
      <c r="F778" s="9"/>
      <c r="G778" s="11"/>
      <c r="H778" s="11"/>
    </row>
    <row r="779" spans="1:8">
      <c r="A779" s="9"/>
      <c r="B779" s="51"/>
      <c r="C779" s="51"/>
      <c r="D779" s="10"/>
      <c r="E779" s="9"/>
      <c r="F779" s="9"/>
      <c r="G779" s="11"/>
      <c r="H779" s="11"/>
    </row>
    <row r="780" spans="1:8">
      <c r="A780" s="9"/>
      <c r="B780" s="51"/>
      <c r="C780" s="51"/>
      <c r="D780" s="10"/>
      <c r="E780" s="9"/>
      <c r="F780" s="9"/>
      <c r="G780" s="11"/>
      <c r="H780" s="11"/>
    </row>
    <row r="781" spans="1:8">
      <c r="A781" s="9"/>
      <c r="B781" s="51"/>
      <c r="C781" s="51"/>
      <c r="D781" s="10"/>
      <c r="E781" s="9"/>
      <c r="F781" s="9"/>
      <c r="G781" s="11"/>
      <c r="H781" s="11"/>
    </row>
    <row r="782" spans="1:8">
      <c r="A782" s="9"/>
      <c r="B782" s="51"/>
      <c r="C782" s="51"/>
      <c r="D782" s="10"/>
      <c r="E782" s="9"/>
      <c r="F782" s="9"/>
      <c r="G782" s="11"/>
      <c r="H782" s="11"/>
    </row>
    <row r="783" spans="1:8">
      <c r="A783" s="9"/>
      <c r="B783" s="51"/>
      <c r="C783" s="51"/>
      <c r="D783" s="10"/>
      <c r="E783" s="9"/>
      <c r="F783" s="9"/>
      <c r="G783" s="11"/>
      <c r="H783" s="11"/>
    </row>
    <row r="784" spans="1:8">
      <c r="A784" s="9"/>
      <c r="B784" s="51"/>
      <c r="C784" s="51"/>
      <c r="D784" s="10"/>
      <c r="E784" s="9"/>
      <c r="F784" s="9"/>
      <c r="G784" s="11"/>
      <c r="H784" s="11"/>
    </row>
    <row r="785" spans="1:8">
      <c r="A785" s="9"/>
      <c r="B785" s="51"/>
      <c r="C785" s="51"/>
      <c r="D785" s="10"/>
      <c r="E785" s="9"/>
      <c r="F785" s="9"/>
      <c r="G785" s="11"/>
      <c r="H785" s="11"/>
    </row>
    <row r="786" spans="1:8">
      <c r="A786" s="9"/>
      <c r="B786" s="51"/>
      <c r="C786" s="51"/>
      <c r="D786" s="10"/>
      <c r="E786" s="9"/>
      <c r="F786" s="9"/>
      <c r="G786" s="11"/>
      <c r="H786" s="11"/>
    </row>
    <row r="787" spans="1:8">
      <c r="A787" s="9"/>
      <c r="B787" s="51"/>
      <c r="C787" s="51"/>
      <c r="D787" s="10"/>
      <c r="E787" s="9"/>
      <c r="F787" s="9"/>
      <c r="G787" s="11"/>
      <c r="H787" s="11"/>
    </row>
    <row r="788" spans="1:8">
      <c r="A788" s="9"/>
      <c r="B788" s="51"/>
      <c r="C788" s="51"/>
      <c r="D788" s="10"/>
      <c r="E788" s="9"/>
      <c r="F788" s="9"/>
      <c r="G788" s="11"/>
      <c r="H788" s="11"/>
    </row>
    <row r="789" spans="1:8">
      <c r="A789" s="9"/>
      <c r="B789" s="51"/>
      <c r="C789" s="51"/>
      <c r="D789" s="10"/>
      <c r="E789" s="9"/>
      <c r="F789" s="9"/>
      <c r="G789" s="11"/>
      <c r="H789" s="11"/>
    </row>
    <row r="790" spans="1:8">
      <c r="A790" s="9"/>
      <c r="B790" s="51"/>
      <c r="C790" s="51"/>
      <c r="D790" s="10"/>
      <c r="E790" s="9"/>
      <c r="F790" s="9"/>
      <c r="G790" s="11"/>
      <c r="H790" s="11"/>
    </row>
    <row r="791" spans="1:8">
      <c r="A791" s="9"/>
      <c r="B791" s="51"/>
      <c r="C791" s="51"/>
      <c r="D791" s="10"/>
      <c r="E791" s="9"/>
      <c r="F791" s="9"/>
      <c r="G791" s="11"/>
      <c r="H791" s="11"/>
    </row>
    <row r="792" spans="1:8">
      <c r="A792" s="9"/>
      <c r="B792" s="51"/>
      <c r="C792" s="51"/>
      <c r="D792" s="10"/>
      <c r="E792" s="9"/>
      <c r="F792" s="9"/>
      <c r="G792" s="11"/>
      <c r="H792" s="11"/>
    </row>
    <row r="793" spans="1:8">
      <c r="A793" s="9"/>
      <c r="B793" s="51"/>
      <c r="C793" s="51"/>
      <c r="D793" s="10"/>
      <c r="E793" s="9"/>
      <c r="F793" s="9"/>
      <c r="G793" s="11"/>
      <c r="H793" s="11"/>
    </row>
    <row r="794" spans="1:8">
      <c r="A794" s="9"/>
      <c r="B794" s="51"/>
      <c r="C794" s="51"/>
      <c r="D794" s="10"/>
      <c r="E794" s="9"/>
      <c r="F794" s="9"/>
      <c r="G794" s="11"/>
      <c r="H794" s="11"/>
    </row>
    <row r="795" spans="1:8">
      <c r="A795" s="9"/>
      <c r="B795" s="51"/>
      <c r="C795" s="51"/>
      <c r="D795" s="10"/>
      <c r="E795" s="9"/>
      <c r="F795" s="9"/>
      <c r="G795" s="11"/>
      <c r="H795" s="11"/>
    </row>
    <row r="796" spans="1:8">
      <c r="A796" s="9"/>
      <c r="B796" s="51"/>
      <c r="C796" s="51"/>
      <c r="D796" s="10"/>
      <c r="E796" s="9"/>
      <c r="F796" s="9"/>
      <c r="G796" s="11"/>
      <c r="H796" s="11"/>
    </row>
    <row r="797" spans="1:8">
      <c r="A797" s="9"/>
      <c r="B797" s="51"/>
      <c r="C797" s="51"/>
      <c r="D797" s="10"/>
      <c r="E797" s="9"/>
      <c r="F797" s="9"/>
      <c r="G797" s="11"/>
      <c r="H797" s="11"/>
    </row>
    <row r="798" spans="1:8">
      <c r="A798" s="9"/>
      <c r="B798" s="51"/>
      <c r="C798" s="51"/>
      <c r="D798" s="10"/>
      <c r="E798" s="9"/>
      <c r="F798" s="9"/>
      <c r="G798" s="11"/>
      <c r="H798" s="11"/>
    </row>
    <row r="799" spans="1:8">
      <c r="A799" s="9"/>
      <c r="B799" s="51"/>
      <c r="C799" s="51"/>
      <c r="D799" s="10"/>
      <c r="E799" s="9"/>
      <c r="F799" s="9"/>
      <c r="G799" s="11"/>
      <c r="H799" s="11"/>
    </row>
    <row r="800" spans="1:8">
      <c r="A800" s="9"/>
      <c r="B800" s="51"/>
      <c r="C800" s="51"/>
      <c r="D800" s="10"/>
      <c r="E800" s="9"/>
      <c r="F800" s="9"/>
      <c r="G800" s="11"/>
      <c r="H800" s="11"/>
    </row>
    <row r="801" spans="1:8">
      <c r="A801" s="9"/>
      <c r="B801" s="51"/>
      <c r="C801" s="51"/>
      <c r="D801" s="10"/>
      <c r="E801" s="9"/>
      <c r="F801" s="9"/>
      <c r="G801" s="11"/>
      <c r="H801" s="11"/>
    </row>
    <row r="802" spans="1:8">
      <c r="A802" s="9"/>
      <c r="B802" s="51"/>
      <c r="C802" s="51"/>
      <c r="D802" s="10"/>
      <c r="E802" s="9"/>
      <c r="F802" s="9"/>
      <c r="G802" s="11"/>
      <c r="H802" s="11"/>
    </row>
    <row r="803" spans="1:8">
      <c r="A803" s="9"/>
      <c r="B803" s="51"/>
      <c r="C803" s="51"/>
      <c r="D803" s="10"/>
      <c r="E803" s="9"/>
      <c r="F803" s="9"/>
      <c r="G803" s="11"/>
      <c r="H803" s="11"/>
    </row>
    <row r="804" spans="1:8">
      <c r="A804" s="9"/>
      <c r="B804" s="51"/>
      <c r="C804" s="51"/>
      <c r="D804" s="10"/>
      <c r="E804" s="9"/>
      <c r="F804" s="9"/>
      <c r="G804" s="11"/>
      <c r="H804" s="11"/>
    </row>
    <row r="805" spans="1:8">
      <c r="A805" s="9"/>
      <c r="B805" s="51"/>
      <c r="C805" s="51"/>
      <c r="D805" s="10"/>
      <c r="E805" s="9"/>
      <c r="F805" s="9"/>
      <c r="G805" s="11"/>
      <c r="H805" s="11"/>
    </row>
    <row r="806" spans="1:8">
      <c r="A806" s="9"/>
      <c r="B806" s="51"/>
      <c r="C806" s="51"/>
      <c r="D806" s="10"/>
      <c r="E806" s="9"/>
      <c r="F806" s="9"/>
      <c r="G806" s="11"/>
      <c r="H806" s="11"/>
    </row>
    <row r="807" spans="1:8">
      <c r="A807" s="9"/>
      <c r="B807" s="51"/>
      <c r="C807" s="51"/>
      <c r="D807" s="10"/>
      <c r="E807" s="9"/>
      <c r="F807" s="9"/>
      <c r="G807" s="11"/>
      <c r="H807" s="11"/>
    </row>
    <row r="808" spans="1:8">
      <c r="A808" s="9"/>
      <c r="B808" s="51"/>
      <c r="C808" s="51"/>
      <c r="D808" s="10"/>
      <c r="E808" s="9"/>
      <c r="F808" s="9"/>
      <c r="G808" s="11"/>
      <c r="H808" s="11"/>
    </row>
    <row r="809" spans="1:8">
      <c r="A809" s="9"/>
      <c r="B809" s="51"/>
      <c r="C809" s="51"/>
      <c r="D809" s="10"/>
      <c r="E809" s="9"/>
      <c r="F809" s="9"/>
      <c r="G809" s="11"/>
      <c r="H809" s="11"/>
    </row>
    <row r="810" spans="1:8">
      <c r="A810" s="9"/>
      <c r="B810" s="51"/>
      <c r="C810" s="51"/>
      <c r="D810" s="10"/>
      <c r="E810" s="9"/>
      <c r="F810" s="9"/>
      <c r="G810" s="11"/>
      <c r="H810" s="11"/>
    </row>
    <row r="811" spans="1:8">
      <c r="A811" s="9"/>
      <c r="B811" s="51"/>
      <c r="C811" s="51"/>
      <c r="D811" s="10"/>
      <c r="E811" s="9"/>
      <c r="F811" s="9"/>
      <c r="G811" s="11"/>
      <c r="H811" s="11"/>
    </row>
    <row r="812" spans="1:8">
      <c r="A812" s="9"/>
      <c r="B812" s="51"/>
      <c r="C812" s="51"/>
      <c r="D812" s="10"/>
      <c r="E812" s="9"/>
      <c r="F812" s="9"/>
      <c r="G812" s="11"/>
      <c r="H812" s="11"/>
    </row>
    <row r="813" spans="1:8">
      <c r="A813" s="9"/>
      <c r="B813" s="51"/>
      <c r="C813" s="51"/>
      <c r="D813" s="10"/>
      <c r="E813" s="9"/>
      <c r="F813" s="9"/>
      <c r="G813" s="11"/>
      <c r="H813" s="11"/>
    </row>
    <row r="814" spans="1:8">
      <c r="A814" s="9"/>
      <c r="B814" s="51"/>
      <c r="C814" s="51"/>
      <c r="D814" s="10"/>
      <c r="E814" s="9"/>
      <c r="F814" s="9"/>
      <c r="G814" s="11"/>
      <c r="H814" s="11"/>
    </row>
    <row r="815" spans="1:8">
      <c r="A815" s="9"/>
      <c r="B815" s="51"/>
      <c r="C815" s="51"/>
      <c r="D815" s="10"/>
      <c r="E815" s="9"/>
      <c r="F815" s="9"/>
      <c r="G815" s="11"/>
      <c r="H815" s="11"/>
    </row>
    <row r="816" spans="1:8">
      <c r="A816" s="9"/>
      <c r="B816" s="51"/>
      <c r="C816" s="51"/>
      <c r="D816" s="10"/>
      <c r="E816" s="9"/>
      <c r="F816" s="9"/>
      <c r="G816" s="11"/>
      <c r="H816" s="11"/>
    </row>
    <row r="817" spans="1:8">
      <c r="A817" s="9"/>
      <c r="B817" s="51"/>
      <c r="C817" s="51"/>
      <c r="D817" s="10"/>
      <c r="E817" s="9"/>
      <c r="F817" s="9"/>
      <c r="G817" s="11"/>
      <c r="H817" s="11"/>
    </row>
    <row r="818" spans="1:8">
      <c r="A818" s="9"/>
      <c r="B818" s="51"/>
      <c r="C818" s="51"/>
      <c r="D818" s="10"/>
      <c r="E818" s="9"/>
      <c r="F818" s="9"/>
      <c r="G818" s="11"/>
      <c r="H818" s="11"/>
    </row>
    <row r="819" spans="1:8">
      <c r="A819" s="9"/>
      <c r="B819" s="51"/>
      <c r="C819" s="51"/>
      <c r="D819" s="10"/>
      <c r="E819" s="9"/>
      <c r="F819" s="9"/>
      <c r="G819" s="11"/>
      <c r="H819" s="11"/>
    </row>
    <row r="820" spans="1:8">
      <c r="A820" s="9"/>
      <c r="B820" s="51"/>
      <c r="C820" s="51"/>
      <c r="D820" s="10"/>
      <c r="E820" s="9"/>
      <c r="F820" s="9"/>
      <c r="G820" s="11"/>
      <c r="H820" s="11"/>
    </row>
    <row r="821" spans="1:8">
      <c r="A821" s="9"/>
      <c r="B821" s="51"/>
      <c r="C821" s="51"/>
      <c r="D821" s="10"/>
      <c r="E821" s="9"/>
      <c r="F821" s="9"/>
      <c r="G821" s="11"/>
      <c r="H821" s="11"/>
    </row>
    <row r="822" spans="1:8">
      <c r="A822" s="9"/>
      <c r="B822" s="51"/>
      <c r="C822" s="51"/>
      <c r="D822" s="10"/>
      <c r="E822" s="9"/>
      <c r="F822" s="9"/>
      <c r="G822" s="11"/>
      <c r="H822" s="11"/>
    </row>
    <row r="823" spans="1:8">
      <c r="A823" s="9"/>
      <c r="B823" s="51"/>
      <c r="C823" s="51"/>
      <c r="D823" s="10"/>
      <c r="E823" s="9"/>
      <c r="F823" s="9"/>
      <c r="G823" s="11"/>
      <c r="H823" s="11"/>
    </row>
    <row r="824" spans="1:8">
      <c r="A824" s="9"/>
      <c r="B824" s="51"/>
      <c r="C824" s="51"/>
      <c r="D824" s="10"/>
      <c r="E824" s="9"/>
      <c r="F824" s="9"/>
      <c r="G824" s="11"/>
      <c r="H824" s="11"/>
    </row>
    <row r="825" spans="1:8">
      <c r="A825" s="9"/>
      <c r="B825" s="51"/>
      <c r="C825" s="51"/>
      <c r="D825" s="10"/>
      <c r="E825" s="9"/>
      <c r="F825" s="9"/>
      <c r="G825" s="11"/>
      <c r="H825" s="11"/>
    </row>
    <row r="826" spans="1:8">
      <c r="A826" s="9"/>
      <c r="B826" s="51"/>
      <c r="C826" s="51"/>
      <c r="D826" s="10"/>
      <c r="E826" s="9"/>
      <c r="F826" s="9"/>
      <c r="G826" s="11"/>
      <c r="H826" s="11"/>
    </row>
    <row r="827" spans="1:8">
      <c r="A827" s="9"/>
      <c r="B827" s="51"/>
      <c r="C827" s="51"/>
      <c r="D827" s="10"/>
      <c r="E827" s="9"/>
      <c r="F827" s="9"/>
      <c r="G827" s="11"/>
      <c r="H827" s="11"/>
    </row>
    <row r="828" spans="1:8">
      <c r="A828" s="9"/>
      <c r="B828" s="51"/>
      <c r="C828" s="51"/>
      <c r="D828" s="10"/>
      <c r="E828" s="9"/>
      <c r="F828" s="9"/>
      <c r="G828" s="11"/>
      <c r="H828" s="11"/>
    </row>
    <row r="829" spans="1:8">
      <c r="A829" s="9"/>
      <c r="B829" s="51"/>
      <c r="C829" s="51"/>
      <c r="D829" s="10"/>
      <c r="E829" s="9"/>
      <c r="F829" s="9"/>
      <c r="G829" s="11"/>
      <c r="H829" s="11"/>
    </row>
    <row r="830" spans="1:8">
      <c r="A830" s="9"/>
      <c r="B830" s="51"/>
      <c r="C830" s="51"/>
      <c r="D830" s="10"/>
      <c r="E830" s="9"/>
      <c r="F830" s="9"/>
      <c r="G830" s="11"/>
      <c r="H830" s="11"/>
    </row>
    <row r="831" spans="1:8">
      <c r="A831" s="9"/>
      <c r="B831" s="51"/>
      <c r="C831" s="51"/>
      <c r="D831" s="10"/>
      <c r="E831" s="9"/>
      <c r="F831" s="9"/>
      <c r="G831" s="11"/>
      <c r="H831" s="11"/>
    </row>
    <row r="832" spans="1:8">
      <c r="A832" s="9"/>
      <c r="B832" s="51"/>
      <c r="C832" s="51"/>
      <c r="D832" s="10"/>
      <c r="E832" s="9"/>
      <c r="F832" s="9"/>
      <c r="G832" s="11"/>
      <c r="H832" s="11"/>
    </row>
    <row r="833" spans="1:8">
      <c r="A833" s="9"/>
      <c r="B833" s="51"/>
      <c r="C833" s="51"/>
      <c r="D833" s="10"/>
      <c r="E833" s="9"/>
      <c r="F833" s="9"/>
      <c r="G833" s="11"/>
      <c r="H833" s="11"/>
    </row>
    <row r="834" spans="1:8">
      <c r="A834" s="9"/>
      <c r="B834" s="51"/>
      <c r="C834" s="51"/>
      <c r="D834" s="10"/>
      <c r="E834" s="9"/>
      <c r="F834" s="9"/>
      <c r="G834" s="11"/>
      <c r="H834" s="11"/>
    </row>
    <row r="835" spans="1:8">
      <c r="A835" s="9"/>
      <c r="B835" s="51"/>
      <c r="C835" s="51"/>
      <c r="D835" s="10"/>
      <c r="E835" s="9"/>
      <c r="F835" s="9"/>
      <c r="G835" s="11"/>
      <c r="H835" s="11"/>
    </row>
    <row r="836" spans="1:8">
      <c r="A836" s="9"/>
      <c r="B836" s="51"/>
      <c r="C836" s="51"/>
      <c r="D836" s="10"/>
      <c r="E836" s="9"/>
      <c r="F836" s="9"/>
      <c r="G836" s="11"/>
      <c r="H836" s="11"/>
    </row>
    <row r="837" spans="1:8">
      <c r="A837" s="9"/>
      <c r="B837" s="51"/>
      <c r="C837" s="51"/>
      <c r="D837" s="10"/>
      <c r="E837" s="9"/>
      <c r="F837" s="9"/>
      <c r="G837" s="11"/>
      <c r="H837" s="11"/>
    </row>
    <row r="838" spans="1:8">
      <c r="A838" s="9"/>
      <c r="B838" s="51"/>
      <c r="C838" s="51"/>
      <c r="D838" s="10"/>
      <c r="E838" s="9"/>
      <c r="F838" s="9"/>
      <c r="G838" s="11"/>
      <c r="H838" s="11"/>
    </row>
    <row r="839" spans="1:8">
      <c r="A839" s="9"/>
      <c r="B839" s="51"/>
      <c r="C839" s="51"/>
      <c r="D839" s="10"/>
      <c r="E839" s="9"/>
      <c r="F839" s="9"/>
      <c r="G839" s="11"/>
      <c r="H839" s="11"/>
    </row>
    <row r="840" spans="1:8">
      <c r="A840" s="9"/>
      <c r="B840" s="51"/>
      <c r="C840" s="51"/>
      <c r="D840" s="10"/>
      <c r="E840" s="9"/>
      <c r="F840" s="9"/>
      <c r="G840" s="11"/>
      <c r="H840" s="11"/>
    </row>
    <row r="841" spans="1:8">
      <c r="A841" s="9"/>
      <c r="B841" s="51"/>
      <c r="C841" s="51"/>
      <c r="D841" s="10"/>
      <c r="E841" s="9"/>
      <c r="F841" s="9"/>
      <c r="G841" s="11"/>
      <c r="H841" s="11"/>
    </row>
    <row r="842" spans="1:8">
      <c r="A842" s="9"/>
      <c r="B842" s="51"/>
      <c r="C842" s="51"/>
      <c r="D842" s="10"/>
      <c r="E842" s="9"/>
      <c r="F842" s="9"/>
      <c r="G842" s="11"/>
      <c r="H842" s="11"/>
    </row>
    <row r="843" spans="1:8">
      <c r="A843" s="9"/>
      <c r="B843" s="51"/>
      <c r="C843" s="51"/>
      <c r="D843" s="10"/>
      <c r="E843" s="9"/>
      <c r="F843" s="9"/>
      <c r="G843" s="11"/>
      <c r="H843" s="11"/>
    </row>
    <row r="844" spans="1:8">
      <c r="A844" s="9"/>
      <c r="B844" s="51"/>
      <c r="C844" s="51"/>
      <c r="D844" s="10"/>
      <c r="E844" s="9"/>
      <c r="F844" s="9"/>
      <c r="G844" s="11"/>
      <c r="H844" s="11"/>
    </row>
    <row r="845" spans="1:8">
      <c r="A845" s="9"/>
      <c r="B845" s="51"/>
      <c r="C845" s="51"/>
      <c r="D845" s="10"/>
      <c r="E845" s="9"/>
      <c r="F845" s="9"/>
      <c r="G845" s="11"/>
      <c r="H845" s="11"/>
    </row>
    <row r="846" spans="1:8">
      <c r="A846" s="9"/>
      <c r="B846" s="51"/>
      <c r="C846" s="51"/>
      <c r="D846" s="10"/>
      <c r="E846" s="9"/>
      <c r="F846" s="9"/>
      <c r="G846" s="11"/>
      <c r="H846" s="11"/>
    </row>
    <row r="847" spans="1:8">
      <c r="A847" s="9"/>
      <c r="B847" s="51"/>
      <c r="C847" s="51"/>
      <c r="D847" s="10"/>
      <c r="E847" s="9"/>
      <c r="F847" s="9"/>
      <c r="G847" s="11"/>
      <c r="H847" s="11"/>
    </row>
    <row r="848" spans="1:8">
      <c r="A848" s="9"/>
      <c r="B848" s="51"/>
      <c r="C848" s="51"/>
      <c r="D848" s="10"/>
      <c r="E848" s="9"/>
      <c r="F848" s="9"/>
      <c r="G848" s="11"/>
      <c r="H848" s="11"/>
    </row>
    <row r="849" spans="1:8">
      <c r="A849" s="9"/>
      <c r="B849" s="51"/>
      <c r="C849" s="51"/>
      <c r="D849" s="10"/>
      <c r="E849" s="9"/>
      <c r="F849" s="9"/>
      <c r="G849" s="11"/>
      <c r="H849" s="11"/>
    </row>
    <row r="850" spans="1:8">
      <c r="A850" s="9"/>
      <c r="B850" s="51"/>
      <c r="C850" s="51"/>
      <c r="D850" s="10"/>
      <c r="E850" s="9"/>
      <c r="F850" s="9"/>
      <c r="G850" s="11"/>
      <c r="H850" s="11"/>
    </row>
    <row r="851" spans="1:8">
      <c r="A851" s="9"/>
      <c r="B851" s="51"/>
      <c r="C851" s="51"/>
      <c r="D851" s="10"/>
      <c r="E851" s="9"/>
      <c r="F851" s="9"/>
      <c r="G851" s="11"/>
      <c r="H851" s="11"/>
    </row>
    <row r="852" spans="1:8">
      <c r="A852" s="9"/>
      <c r="B852" s="51"/>
      <c r="C852" s="51"/>
      <c r="D852" s="10"/>
      <c r="E852" s="9"/>
      <c r="F852" s="9"/>
      <c r="G852" s="11"/>
      <c r="H852" s="11"/>
    </row>
    <row r="853" spans="1:8">
      <c r="A853" s="9"/>
      <c r="B853" s="51"/>
      <c r="C853" s="51"/>
      <c r="D853" s="10"/>
      <c r="E853" s="9"/>
      <c r="F853" s="9"/>
      <c r="G853" s="11"/>
      <c r="H853" s="11"/>
    </row>
    <row r="854" spans="1:8">
      <c r="A854" s="9"/>
      <c r="B854" s="51"/>
      <c r="C854" s="51"/>
      <c r="D854" s="10"/>
      <c r="E854" s="9"/>
      <c r="F854" s="9"/>
      <c r="G854" s="11"/>
      <c r="H854" s="11"/>
    </row>
    <row r="855" spans="1:8">
      <c r="A855" s="9"/>
      <c r="B855" s="51"/>
      <c r="C855" s="51"/>
      <c r="D855" s="10"/>
      <c r="E855" s="9"/>
      <c r="F855" s="9"/>
      <c r="G855" s="11"/>
      <c r="H855" s="11"/>
    </row>
    <row r="856" spans="1:8">
      <c r="A856" s="9"/>
      <c r="B856" s="51"/>
      <c r="C856" s="51"/>
      <c r="D856" s="10"/>
      <c r="E856" s="9"/>
      <c r="F856" s="9"/>
      <c r="G856" s="11"/>
      <c r="H856" s="11"/>
    </row>
    <row r="857" spans="1:8">
      <c r="A857" s="9"/>
      <c r="B857" s="51"/>
      <c r="C857" s="51"/>
      <c r="D857" s="10"/>
      <c r="E857" s="9"/>
      <c r="F857" s="9"/>
      <c r="G857" s="11"/>
      <c r="H857" s="11"/>
    </row>
    <row r="858" spans="1:8">
      <c r="A858" s="9"/>
      <c r="B858" s="51"/>
      <c r="C858" s="51"/>
      <c r="D858" s="10"/>
      <c r="E858" s="9"/>
      <c r="F858" s="9"/>
      <c r="G858" s="11"/>
      <c r="H858" s="11"/>
    </row>
    <row r="859" spans="1:8">
      <c r="A859" s="9"/>
      <c r="B859" s="51"/>
      <c r="C859" s="51"/>
      <c r="D859" s="10"/>
      <c r="E859" s="9"/>
      <c r="F859" s="9"/>
      <c r="G859" s="11"/>
      <c r="H859" s="11"/>
    </row>
    <row r="860" spans="1:8">
      <c r="A860" s="9"/>
      <c r="B860" s="51"/>
      <c r="C860" s="51"/>
      <c r="D860" s="10"/>
      <c r="E860" s="9"/>
      <c r="F860" s="9"/>
      <c r="G860" s="11"/>
      <c r="H860" s="11"/>
    </row>
    <row r="861" spans="1:8">
      <c r="A861" s="9"/>
      <c r="B861" s="51"/>
      <c r="C861" s="51"/>
      <c r="D861" s="10"/>
      <c r="E861" s="9"/>
      <c r="F861" s="9"/>
      <c r="G861" s="11"/>
      <c r="H861" s="11"/>
    </row>
    <row r="862" spans="1:8">
      <c r="A862" s="9"/>
      <c r="B862" s="51"/>
      <c r="C862" s="51"/>
      <c r="D862" s="10"/>
      <c r="E862" s="9"/>
      <c r="F862" s="9"/>
      <c r="G862" s="11"/>
      <c r="H862" s="11"/>
    </row>
    <row r="863" spans="1:8">
      <c r="A863" s="9"/>
      <c r="B863" s="51"/>
      <c r="C863" s="51"/>
      <c r="D863" s="10"/>
      <c r="E863" s="9"/>
      <c r="F863" s="9"/>
      <c r="G863" s="11"/>
      <c r="H863" s="11"/>
    </row>
    <row r="864" spans="1:8">
      <c r="A864" s="9"/>
      <c r="B864" s="51"/>
      <c r="C864" s="51"/>
      <c r="D864" s="10"/>
      <c r="E864" s="9"/>
      <c r="F864" s="9"/>
      <c r="G864" s="11"/>
      <c r="H864" s="11"/>
    </row>
    <row r="865" spans="1:8">
      <c r="A865" s="9"/>
      <c r="B865" s="51"/>
      <c r="C865" s="51"/>
      <c r="D865" s="10"/>
      <c r="E865" s="9"/>
      <c r="F865" s="9"/>
      <c r="G865" s="11"/>
      <c r="H865" s="11"/>
    </row>
    <row r="866" spans="1:8">
      <c r="A866" s="9"/>
      <c r="B866" s="51"/>
      <c r="C866" s="51"/>
      <c r="D866" s="10"/>
      <c r="E866" s="9"/>
      <c r="F866" s="9"/>
      <c r="G866" s="11"/>
      <c r="H866" s="11"/>
    </row>
    <row r="867" spans="1:8">
      <c r="A867" s="9"/>
      <c r="B867" s="51"/>
      <c r="C867" s="51"/>
      <c r="D867" s="10"/>
      <c r="E867" s="9"/>
      <c r="F867" s="9"/>
      <c r="G867" s="11"/>
      <c r="H867" s="11"/>
    </row>
    <row r="868" spans="1:8">
      <c r="A868" s="9"/>
      <c r="B868" s="51"/>
      <c r="C868" s="51"/>
      <c r="D868" s="10"/>
      <c r="E868" s="9"/>
      <c r="F868" s="9"/>
      <c r="G868" s="11"/>
      <c r="H868" s="11"/>
    </row>
    <row r="869" spans="1:8">
      <c r="A869" s="9"/>
      <c r="B869" s="51"/>
      <c r="C869" s="51"/>
      <c r="D869" s="10"/>
      <c r="E869" s="9"/>
      <c r="F869" s="9"/>
      <c r="G869" s="11"/>
      <c r="H869" s="11"/>
    </row>
    <row r="870" spans="1:8">
      <c r="A870" s="9"/>
      <c r="B870" s="51"/>
      <c r="C870" s="51"/>
      <c r="D870" s="10"/>
      <c r="E870" s="9"/>
      <c r="F870" s="9"/>
      <c r="G870" s="11"/>
      <c r="H870" s="11"/>
    </row>
    <row r="871" spans="1:8">
      <c r="A871" s="9"/>
      <c r="B871" s="51"/>
      <c r="C871" s="51"/>
      <c r="D871" s="10"/>
      <c r="E871" s="9"/>
      <c r="F871" s="9"/>
      <c r="G871" s="11"/>
      <c r="H871" s="11"/>
    </row>
    <row r="872" spans="1:8">
      <c r="A872" s="9"/>
      <c r="B872" s="51"/>
      <c r="C872" s="51"/>
      <c r="D872" s="10"/>
      <c r="E872" s="9"/>
      <c r="F872" s="9"/>
      <c r="G872" s="11"/>
      <c r="H872" s="11"/>
    </row>
    <row r="873" spans="1:8">
      <c r="A873" s="9"/>
      <c r="B873" s="51"/>
      <c r="C873" s="51"/>
      <c r="D873" s="10"/>
      <c r="E873" s="9"/>
      <c r="F873" s="9"/>
      <c r="G873" s="11"/>
      <c r="H873" s="11"/>
    </row>
    <row r="874" spans="1:8">
      <c r="A874" s="9"/>
      <c r="B874" s="51"/>
      <c r="C874" s="51"/>
      <c r="D874" s="10"/>
      <c r="E874" s="9"/>
      <c r="F874" s="9"/>
      <c r="G874" s="11"/>
      <c r="H874" s="11"/>
    </row>
    <row r="875" spans="1:8">
      <c r="A875" s="9"/>
      <c r="B875" s="51"/>
      <c r="C875" s="51"/>
      <c r="D875" s="10"/>
      <c r="E875" s="9"/>
      <c r="F875" s="9"/>
      <c r="G875" s="11"/>
      <c r="H875" s="11"/>
    </row>
    <row r="876" spans="1:8">
      <c r="A876" s="9"/>
      <c r="B876" s="51"/>
      <c r="C876" s="51"/>
      <c r="D876" s="10"/>
      <c r="E876" s="9"/>
      <c r="F876" s="9"/>
      <c r="G876" s="11"/>
      <c r="H876" s="11"/>
    </row>
    <row r="877" spans="1:8">
      <c r="A877" s="9"/>
      <c r="B877" s="51"/>
      <c r="C877" s="51"/>
      <c r="D877" s="10"/>
      <c r="E877" s="9"/>
      <c r="F877" s="9"/>
      <c r="G877" s="11"/>
      <c r="H877" s="11"/>
    </row>
    <row r="878" spans="1:8">
      <c r="A878" s="9"/>
      <c r="B878" s="51"/>
      <c r="C878" s="51"/>
      <c r="D878" s="10"/>
      <c r="E878" s="9"/>
      <c r="F878" s="9"/>
      <c r="G878" s="11"/>
      <c r="H878" s="11"/>
    </row>
    <row r="879" spans="1:8">
      <c r="A879" s="9"/>
      <c r="B879" s="51"/>
      <c r="C879" s="51"/>
      <c r="D879" s="10"/>
      <c r="E879" s="9"/>
      <c r="F879" s="9"/>
      <c r="G879" s="11"/>
      <c r="H879" s="11"/>
    </row>
    <row r="880" spans="1:8">
      <c r="A880" s="9"/>
      <c r="B880" s="51"/>
      <c r="C880" s="51"/>
      <c r="D880" s="10"/>
      <c r="E880" s="9"/>
      <c r="F880" s="9"/>
      <c r="G880" s="11"/>
      <c r="H880" s="11"/>
    </row>
    <row r="881" spans="1:8">
      <c r="A881" s="9"/>
      <c r="B881" s="51"/>
      <c r="C881" s="51"/>
      <c r="D881" s="10"/>
      <c r="E881" s="9"/>
      <c r="F881" s="9"/>
      <c r="G881" s="11"/>
      <c r="H881" s="11"/>
    </row>
    <row r="882" spans="1:8">
      <c r="A882" s="9"/>
      <c r="B882" s="51"/>
      <c r="C882" s="51"/>
      <c r="D882" s="10"/>
      <c r="E882" s="9"/>
      <c r="F882" s="9"/>
      <c r="G882" s="11"/>
      <c r="H882" s="11"/>
    </row>
    <row r="883" spans="1:8">
      <c r="A883" s="9"/>
      <c r="B883" s="51"/>
      <c r="C883" s="51"/>
      <c r="D883" s="10"/>
      <c r="E883" s="9"/>
      <c r="F883" s="9"/>
      <c r="G883" s="11"/>
      <c r="H883" s="11"/>
    </row>
    <row r="884" spans="1:8">
      <c r="A884" s="9"/>
      <c r="B884" s="51"/>
      <c r="C884" s="51"/>
      <c r="D884" s="10"/>
      <c r="E884" s="9"/>
      <c r="F884" s="9"/>
      <c r="G884" s="11"/>
      <c r="H884" s="11"/>
    </row>
    <row r="885" spans="1:8">
      <c r="A885" s="9"/>
      <c r="B885" s="51"/>
      <c r="C885" s="51"/>
      <c r="D885" s="10"/>
      <c r="E885" s="9"/>
      <c r="F885" s="9"/>
      <c r="G885" s="11"/>
      <c r="H885" s="11"/>
    </row>
    <row r="886" spans="1:8">
      <c r="A886" s="9"/>
      <c r="B886" s="51"/>
      <c r="C886" s="51"/>
      <c r="D886" s="10"/>
      <c r="E886" s="9"/>
      <c r="F886" s="9"/>
      <c r="G886" s="11"/>
      <c r="H886" s="11"/>
    </row>
    <row r="887" spans="1:8">
      <c r="A887" s="9"/>
      <c r="B887" s="51"/>
      <c r="C887" s="51"/>
      <c r="D887" s="10"/>
      <c r="E887" s="9"/>
      <c r="F887" s="9"/>
      <c r="G887" s="11"/>
      <c r="H887" s="11"/>
    </row>
    <row r="888" spans="1:8">
      <c r="A888" s="9"/>
      <c r="B888" s="51"/>
      <c r="C888" s="51"/>
      <c r="D888" s="10"/>
      <c r="E888" s="9"/>
      <c r="F888" s="9"/>
      <c r="G888" s="11"/>
      <c r="H888" s="11"/>
    </row>
    <row r="889" spans="1:8">
      <c r="A889" s="9"/>
      <c r="B889" s="51"/>
      <c r="C889" s="51"/>
      <c r="D889" s="10"/>
      <c r="E889" s="9"/>
      <c r="F889" s="9"/>
      <c r="G889" s="11"/>
      <c r="H889" s="11"/>
    </row>
    <row r="890" spans="1:8">
      <c r="A890" s="9"/>
      <c r="B890" s="51"/>
      <c r="C890" s="51"/>
      <c r="D890" s="10"/>
      <c r="E890" s="9"/>
      <c r="F890" s="9"/>
      <c r="G890" s="11"/>
      <c r="H890" s="11"/>
    </row>
    <row r="891" spans="1:8">
      <c r="A891" s="9"/>
      <c r="B891" s="51"/>
      <c r="C891" s="51"/>
      <c r="D891" s="10"/>
      <c r="E891" s="9"/>
      <c r="F891" s="9"/>
      <c r="G891" s="11"/>
      <c r="H891" s="11"/>
    </row>
    <row r="892" spans="1:8">
      <c r="A892" s="9"/>
      <c r="B892" s="51"/>
      <c r="C892" s="51"/>
      <c r="D892" s="10"/>
      <c r="E892" s="9"/>
      <c r="F892" s="9"/>
      <c r="G892" s="11"/>
      <c r="H892" s="11"/>
    </row>
    <row r="893" spans="1:8">
      <c r="A893" s="9"/>
      <c r="B893" s="51"/>
      <c r="C893" s="51"/>
      <c r="D893" s="10"/>
      <c r="E893" s="9"/>
      <c r="F893" s="9"/>
      <c r="G893" s="11"/>
      <c r="H893" s="11"/>
    </row>
    <row r="894" spans="1:8">
      <c r="A894" s="9"/>
      <c r="B894" s="51"/>
      <c r="C894" s="51"/>
      <c r="D894" s="10"/>
      <c r="E894" s="9"/>
      <c r="F894" s="9"/>
      <c r="G894" s="11"/>
      <c r="H894" s="11"/>
    </row>
    <row r="895" spans="1:8">
      <c r="A895" s="9"/>
      <c r="B895" s="51"/>
      <c r="C895" s="51"/>
      <c r="D895" s="10"/>
      <c r="E895" s="9"/>
      <c r="F895" s="9"/>
      <c r="G895" s="11"/>
      <c r="H895" s="11"/>
    </row>
    <row r="896" spans="1:8">
      <c r="A896" s="9"/>
      <c r="B896" s="51"/>
      <c r="C896" s="51"/>
      <c r="D896" s="10"/>
      <c r="E896" s="9"/>
      <c r="F896" s="9"/>
      <c r="G896" s="11"/>
      <c r="H896" s="11"/>
    </row>
    <row r="897" spans="1:8">
      <c r="A897" s="9"/>
      <c r="B897" s="51"/>
      <c r="C897" s="51"/>
      <c r="D897" s="10"/>
      <c r="E897" s="9"/>
      <c r="F897" s="9"/>
      <c r="G897" s="11"/>
      <c r="H897" s="11"/>
    </row>
    <row r="898" spans="1:8">
      <c r="A898" s="9"/>
      <c r="B898" s="51"/>
      <c r="C898" s="51"/>
      <c r="D898" s="10"/>
      <c r="E898" s="9"/>
      <c r="F898" s="9"/>
      <c r="G898" s="11"/>
      <c r="H898" s="11"/>
    </row>
    <row r="899" spans="1:8">
      <c r="A899" s="9"/>
      <c r="B899" s="51"/>
      <c r="C899" s="51"/>
      <c r="D899" s="10"/>
      <c r="E899" s="9"/>
      <c r="F899" s="9"/>
      <c r="G899" s="11"/>
      <c r="H899" s="11"/>
    </row>
    <row r="900" spans="1:8">
      <c r="A900" s="9"/>
      <c r="B900" s="51"/>
      <c r="C900" s="51"/>
      <c r="D900" s="10"/>
      <c r="E900" s="9"/>
      <c r="F900" s="9"/>
      <c r="G900" s="11"/>
      <c r="H900" s="11"/>
    </row>
    <row r="901" spans="1:8">
      <c r="A901" s="9"/>
      <c r="B901" s="51"/>
      <c r="C901" s="51"/>
      <c r="D901" s="10"/>
      <c r="E901" s="9"/>
      <c r="F901" s="9"/>
      <c r="G901" s="11"/>
      <c r="H901" s="11"/>
    </row>
    <row r="902" spans="1:8">
      <c r="A902" s="9"/>
      <c r="B902" s="51"/>
      <c r="C902" s="51"/>
      <c r="D902" s="10"/>
      <c r="E902" s="9"/>
      <c r="F902" s="9"/>
      <c r="G902" s="11"/>
      <c r="H902" s="11"/>
    </row>
    <row r="903" spans="1:8">
      <c r="A903" s="9"/>
      <c r="B903" s="51"/>
      <c r="C903" s="51"/>
      <c r="D903" s="10"/>
      <c r="E903" s="9"/>
      <c r="F903" s="9"/>
      <c r="G903" s="11"/>
      <c r="H903" s="11"/>
    </row>
    <row r="904" spans="1:8">
      <c r="A904" s="9"/>
      <c r="B904" s="51"/>
      <c r="C904" s="51"/>
      <c r="D904" s="10"/>
      <c r="E904" s="9"/>
      <c r="F904" s="9"/>
      <c r="G904" s="11"/>
      <c r="H904" s="11"/>
    </row>
    <row r="905" spans="1:8">
      <c r="A905" s="9"/>
      <c r="B905" s="51"/>
      <c r="C905" s="51"/>
      <c r="D905" s="10"/>
      <c r="E905" s="9"/>
      <c r="F905" s="9"/>
      <c r="G905" s="11"/>
      <c r="H905" s="11"/>
    </row>
    <row r="906" spans="1:8">
      <c r="A906" s="9"/>
      <c r="B906" s="51"/>
      <c r="C906" s="51"/>
      <c r="D906" s="10"/>
      <c r="E906" s="9"/>
      <c r="F906" s="9"/>
      <c r="G906" s="11"/>
      <c r="H906" s="11"/>
    </row>
    <row r="907" spans="1:8">
      <c r="A907" s="9"/>
      <c r="B907" s="51"/>
      <c r="C907" s="51"/>
      <c r="D907" s="10"/>
      <c r="E907" s="9"/>
      <c r="F907" s="9"/>
      <c r="G907" s="11"/>
      <c r="H907" s="11"/>
    </row>
    <row r="908" spans="1:8">
      <c r="A908" s="9"/>
      <c r="B908" s="51"/>
      <c r="C908" s="51"/>
      <c r="D908" s="10"/>
      <c r="E908" s="9"/>
      <c r="F908" s="9"/>
      <c r="G908" s="11"/>
      <c r="H908" s="11"/>
    </row>
    <row r="909" spans="1:8">
      <c r="A909" s="9"/>
      <c r="B909" s="51"/>
      <c r="C909" s="51"/>
      <c r="D909" s="10"/>
      <c r="E909" s="9"/>
      <c r="F909" s="9"/>
      <c r="G909" s="11"/>
      <c r="H909" s="11"/>
    </row>
    <row r="910" spans="1:8">
      <c r="A910" s="9"/>
      <c r="B910" s="51"/>
      <c r="C910" s="51"/>
      <c r="D910" s="10"/>
      <c r="E910" s="9"/>
      <c r="F910" s="9"/>
      <c r="G910" s="11"/>
      <c r="H910" s="11"/>
    </row>
    <row r="911" spans="1:8">
      <c r="A911" s="9"/>
      <c r="B911" s="51"/>
      <c r="C911" s="51"/>
      <c r="D911" s="10"/>
      <c r="E911" s="9"/>
      <c r="F911" s="9"/>
      <c r="G911" s="11"/>
      <c r="H911" s="11"/>
    </row>
    <row r="912" spans="1:8">
      <c r="A912" s="9"/>
      <c r="B912" s="51"/>
      <c r="C912" s="51"/>
      <c r="D912" s="10"/>
      <c r="E912" s="9"/>
      <c r="F912" s="9"/>
      <c r="G912" s="11"/>
      <c r="H912" s="11"/>
    </row>
    <row r="913" spans="1:8">
      <c r="A913" s="9"/>
      <c r="B913" s="51"/>
      <c r="C913" s="51"/>
      <c r="D913" s="10"/>
      <c r="E913" s="9"/>
      <c r="F913" s="9"/>
      <c r="G913" s="11"/>
      <c r="H913" s="11"/>
    </row>
    <row r="914" spans="1:8">
      <c r="A914" s="9"/>
      <c r="B914" s="51"/>
      <c r="C914" s="51"/>
      <c r="D914" s="10"/>
      <c r="E914" s="9"/>
      <c r="F914" s="9"/>
      <c r="G914" s="11"/>
      <c r="H914" s="11"/>
    </row>
    <row r="915" spans="1:8">
      <c r="A915" s="9"/>
      <c r="B915" s="51"/>
      <c r="C915" s="51"/>
      <c r="D915" s="10"/>
      <c r="E915" s="9"/>
      <c r="F915" s="9"/>
      <c r="G915" s="11"/>
      <c r="H915" s="11"/>
    </row>
    <row r="916" spans="1:8">
      <c r="A916" s="9"/>
      <c r="B916" s="51"/>
      <c r="C916" s="51"/>
      <c r="D916" s="10"/>
      <c r="E916" s="9"/>
      <c r="F916" s="9"/>
      <c r="G916" s="11"/>
      <c r="H916" s="11"/>
    </row>
    <row r="917" spans="1:8">
      <c r="A917" s="9"/>
      <c r="B917" s="51"/>
      <c r="C917" s="51"/>
      <c r="D917" s="10"/>
      <c r="E917" s="9"/>
      <c r="F917" s="9"/>
      <c r="G917" s="11"/>
      <c r="H917" s="11"/>
    </row>
    <row r="918" spans="1:8">
      <c r="A918" s="9"/>
      <c r="B918" s="51"/>
      <c r="C918" s="51"/>
      <c r="D918" s="10"/>
      <c r="E918" s="9"/>
      <c r="F918" s="9"/>
      <c r="G918" s="11"/>
      <c r="H918" s="11"/>
    </row>
    <row r="919" spans="1:8">
      <c r="A919" s="9"/>
      <c r="B919" s="51"/>
      <c r="C919" s="51"/>
      <c r="D919" s="10"/>
      <c r="E919" s="9"/>
      <c r="F919" s="9"/>
      <c r="G919" s="11"/>
      <c r="H919" s="11"/>
    </row>
    <row r="920" spans="1:8">
      <c r="A920" s="9"/>
      <c r="B920" s="51"/>
      <c r="C920" s="51"/>
      <c r="D920" s="10"/>
      <c r="E920" s="9"/>
      <c r="F920" s="9"/>
      <c r="G920" s="11"/>
      <c r="H920" s="11"/>
    </row>
    <row r="921" spans="1:8">
      <c r="A921" s="9"/>
      <c r="B921" s="51"/>
      <c r="C921" s="51"/>
      <c r="D921" s="10"/>
      <c r="E921" s="9"/>
      <c r="F921" s="9"/>
      <c r="G921" s="11"/>
      <c r="H921" s="11"/>
    </row>
    <row r="922" spans="1:8">
      <c r="A922" s="9"/>
      <c r="B922" s="51"/>
      <c r="C922" s="51"/>
      <c r="D922" s="10"/>
      <c r="E922" s="9"/>
      <c r="F922" s="9"/>
      <c r="G922" s="11"/>
      <c r="H922" s="11"/>
    </row>
    <row r="923" spans="1:8">
      <c r="A923" s="9"/>
      <c r="B923" s="51"/>
      <c r="C923" s="51"/>
      <c r="D923" s="10"/>
      <c r="E923" s="9"/>
      <c r="F923" s="9"/>
      <c r="G923" s="11"/>
      <c r="H923" s="11"/>
    </row>
    <row r="924" spans="1:8">
      <c r="A924" s="9"/>
      <c r="B924" s="51"/>
      <c r="C924" s="51"/>
      <c r="D924" s="10"/>
      <c r="E924" s="9"/>
      <c r="F924" s="9"/>
      <c r="G924" s="11"/>
      <c r="H924" s="11"/>
    </row>
    <row r="925" spans="1:8">
      <c r="A925" s="9"/>
      <c r="B925" s="51"/>
      <c r="C925" s="51"/>
      <c r="D925" s="10"/>
      <c r="E925" s="9"/>
      <c r="F925" s="9"/>
      <c r="G925" s="11"/>
      <c r="H925" s="11"/>
    </row>
    <row r="926" spans="1:8">
      <c r="A926" s="9"/>
      <c r="B926" s="51"/>
      <c r="C926" s="51"/>
      <c r="D926" s="10"/>
      <c r="E926" s="9"/>
      <c r="F926" s="9"/>
      <c r="G926" s="11"/>
      <c r="H926" s="11"/>
    </row>
    <row r="927" spans="1:8">
      <c r="A927" s="9"/>
      <c r="B927" s="51"/>
      <c r="C927" s="51"/>
      <c r="D927" s="10"/>
      <c r="E927" s="9"/>
      <c r="F927" s="9"/>
      <c r="G927" s="11"/>
      <c r="H927" s="11"/>
    </row>
    <row r="928" spans="1:8">
      <c r="A928" s="9"/>
      <c r="B928" s="51"/>
      <c r="C928" s="51"/>
      <c r="D928" s="10"/>
      <c r="E928" s="9"/>
      <c r="F928" s="9"/>
      <c r="G928" s="11"/>
      <c r="H928" s="11"/>
    </row>
    <row r="929" spans="1:8">
      <c r="A929" s="9"/>
      <c r="B929" s="51"/>
      <c r="C929" s="51"/>
      <c r="D929" s="10"/>
      <c r="E929" s="9"/>
      <c r="F929" s="9"/>
      <c r="G929" s="11"/>
      <c r="H929" s="11"/>
    </row>
    <row r="930" spans="1:8">
      <c r="A930" s="9"/>
      <c r="B930" s="51"/>
      <c r="C930" s="51"/>
      <c r="D930" s="10"/>
      <c r="E930" s="9"/>
      <c r="F930" s="9"/>
      <c r="G930" s="11"/>
      <c r="H930" s="11"/>
    </row>
    <row r="931" spans="1:8">
      <c r="A931" s="9"/>
      <c r="B931" s="51"/>
      <c r="C931" s="51"/>
      <c r="D931" s="10"/>
      <c r="E931" s="9"/>
      <c r="F931" s="9"/>
      <c r="G931" s="11"/>
      <c r="H931" s="11"/>
    </row>
    <row r="932" spans="1:8">
      <c r="A932" s="9"/>
      <c r="B932" s="51"/>
      <c r="C932" s="51"/>
      <c r="D932" s="10"/>
      <c r="E932" s="9"/>
      <c r="F932" s="9"/>
      <c r="G932" s="11"/>
      <c r="H932" s="11"/>
    </row>
    <row r="933" spans="1:8">
      <c r="A933" s="9"/>
      <c r="B933" s="51"/>
      <c r="C933" s="51"/>
      <c r="D933" s="10"/>
      <c r="E933" s="9"/>
      <c r="F933" s="9"/>
      <c r="G933" s="11"/>
      <c r="H933" s="11"/>
    </row>
    <row r="934" spans="1:8">
      <c r="A934" s="9"/>
      <c r="B934" s="51"/>
      <c r="C934" s="51"/>
      <c r="D934" s="10"/>
      <c r="E934" s="9"/>
      <c r="F934" s="9"/>
      <c r="G934" s="11"/>
      <c r="H934" s="11"/>
    </row>
    <row r="935" spans="1:8">
      <c r="A935" s="9"/>
      <c r="B935" s="51"/>
      <c r="C935" s="51"/>
      <c r="D935" s="10"/>
      <c r="E935" s="9"/>
      <c r="F935" s="9"/>
      <c r="G935" s="11"/>
      <c r="H935" s="11"/>
    </row>
    <row r="936" spans="1:8">
      <c r="A936" s="9"/>
      <c r="B936" s="51"/>
      <c r="C936" s="51"/>
      <c r="D936" s="10"/>
      <c r="E936" s="9"/>
      <c r="F936" s="9"/>
      <c r="G936" s="11"/>
      <c r="H936" s="11"/>
    </row>
    <row r="937" spans="1:8">
      <c r="A937" s="9"/>
      <c r="B937" s="51"/>
      <c r="C937" s="51"/>
      <c r="D937" s="10"/>
      <c r="E937" s="9"/>
      <c r="F937" s="9"/>
      <c r="G937" s="11"/>
      <c r="H937" s="11"/>
    </row>
    <row r="938" spans="1:8">
      <c r="A938" s="9"/>
      <c r="B938" s="51"/>
      <c r="C938" s="51"/>
      <c r="D938" s="10"/>
      <c r="E938" s="9"/>
      <c r="F938" s="9"/>
      <c r="G938" s="11"/>
      <c r="H938" s="11"/>
    </row>
    <row r="939" spans="1:8">
      <c r="A939" s="9"/>
      <c r="B939" s="51"/>
      <c r="C939" s="51"/>
      <c r="D939" s="10"/>
      <c r="E939" s="9"/>
      <c r="F939" s="9"/>
      <c r="G939" s="11"/>
      <c r="H939" s="11"/>
    </row>
    <row r="940" spans="1:8">
      <c r="A940" s="9"/>
      <c r="B940" s="51"/>
      <c r="C940" s="51"/>
      <c r="D940" s="10"/>
      <c r="E940" s="9"/>
      <c r="F940" s="9"/>
      <c r="G940" s="11"/>
      <c r="H940" s="11"/>
    </row>
    <row r="941" spans="1:8">
      <c r="A941" s="9"/>
      <c r="B941" s="51"/>
      <c r="C941" s="51"/>
      <c r="D941" s="10"/>
      <c r="E941" s="9"/>
      <c r="F941" s="9"/>
      <c r="G941" s="11"/>
      <c r="H941" s="11"/>
    </row>
    <row r="942" spans="1:8">
      <c r="A942" s="9"/>
      <c r="B942" s="51"/>
      <c r="C942" s="51"/>
      <c r="D942" s="10"/>
      <c r="E942" s="9"/>
      <c r="F942" s="9"/>
      <c r="G942" s="11"/>
      <c r="H942" s="11"/>
    </row>
    <row r="943" spans="1:8">
      <c r="A943" s="9"/>
      <c r="B943" s="51"/>
      <c r="C943" s="51"/>
      <c r="D943" s="10"/>
      <c r="E943" s="9"/>
      <c r="F943" s="9"/>
      <c r="G943" s="11"/>
      <c r="H943" s="11"/>
    </row>
    <row r="944" spans="1:8">
      <c r="A944" s="9"/>
      <c r="B944" s="51"/>
      <c r="C944" s="51"/>
      <c r="D944" s="10"/>
      <c r="E944" s="9"/>
      <c r="F944" s="9"/>
      <c r="G944" s="11"/>
      <c r="H944" s="11"/>
    </row>
    <row r="945" spans="1:8">
      <c r="A945" s="9"/>
      <c r="B945" s="51"/>
      <c r="C945" s="51"/>
      <c r="D945" s="10"/>
      <c r="E945" s="9"/>
      <c r="F945" s="9"/>
      <c r="G945" s="11"/>
      <c r="H945" s="11"/>
    </row>
    <row r="946" spans="1:8">
      <c r="A946" s="9"/>
      <c r="B946" s="51"/>
      <c r="C946" s="51"/>
      <c r="D946" s="10"/>
      <c r="E946" s="9"/>
      <c r="F946" s="9"/>
      <c r="G946" s="11"/>
      <c r="H946" s="11"/>
    </row>
    <row r="947" spans="1:8">
      <c r="A947" s="9"/>
      <c r="B947" s="51"/>
      <c r="C947" s="51"/>
      <c r="D947" s="10"/>
      <c r="E947" s="9"/>
      <c r="F947" s="9"/>
      <c r="G947" s="11"/>
      <c r="H947" s="11"/>
    </row>
    <row r="948" spans="1:8">
      <c r="A948" s="9"/>
      <c r="B948" s="51"/>
      <c r="C948" s="51"/>
      <c r="D948" s="10"/>
      <c r="E948" s="9"/>
      <c r="F948" s="9"/>
      <c r="G948" s="11"/>
      <c r="H948" s="11"/>
    </row>
    <row r="949" spans="1:8">
      <c r="A949" s="9"/>
      <c r="B949" s="51"/>
      <c r="C949" s="51"/>
      <c r="D949" s="10"/>
      <c r="E949" s="9"/>
      <c r="F949" s="9"/>
      <c r="G949" s="11"/>
      <c r="H949" s="11"/>
    </row>
    <row r="950" spans="1:8">
      <c r="A950" s="9"/>
      <c r="B950" s="51"/>
      <c r="C950" s="51"/>
      <c r="D950" s="10"/>
      <c r="E950" s="9"/>
      <c r="F950" s="9"/>
      <c r="G950" s="11"/>
      <c r="H950" s="11"/>
    </row>
    <row r="951" spans="1:8">
      <c r="A951" s="9"/>
      <c r="B951" s="51"/>
      <c r="C951" s="51"/>
      <c r="D951" s="10"/>
      <c r="E951" s="9"/>
      <c r="F951" s="9"/>
      <c r="G951" s="11"/>
      <c r="H951" s="11"/>
    </row>
    <row r="952" spans="1:8">
      <c r="A952" s="9"/>
      <c r="B952" s="51"/>
      <c r="C952" s="51"/>
      <c r="D952" s="10"/>
      <c r="E952" s="9"/>
      <c r="F952" s="9"/>
      <c r="G952" s="11"/>
      <c r="H952" s="11"/>
    </row>
    <row r="953" spans="1:8">
      <c r="A953" s="9"/>
      <c r="B953" s="51"/>
      <c r="C953" s="51"/>
      <c r="D953" s="10"/>
      <c r="E953" s="9"/>
      <c r="F953" s="9"/>
      <c r="G953" s="11"/>
      <c r="H953" s="11"/>
    </row>
    <row r="954" spans="1:8">
      <c r="A954" s="9"/>
      <c r="B954" s="51"/>
      <c r="C954" s="51"/>
      <c r="D954" s="10"/>
      <c r="E954" s="9"/>
      <c r="F954" s="9"/>
      <c r="G954" s="11"/>
      <c r="H954" s="11"/>
    </row>
    <row r="955" spans="1:8">
      <c r="A955" s="9"/>
      <c r="B955" s="51"/>
      <c r="C955" s="51"/>
      <c r="D955" s="10"/>
      <c r="E955" s="9"/>
      <c r="F955" s="9"/>
      <c r="G955" s="11"/>
      <c r="H955" s="11"/>
    </row>
    <row r="956" spans="1:8">
      <c r="A956" s="9"/>
      <c r="B956" s="51"/>
      <c r="C956" s="51"/>
      <c r="D956" s="10"/>
      <c r="E956" s="9"/>
      <c r="F956" s="9"/>
      <c r="G956" s="11"/>
      <c r="H956" s="11"/>
    </row>
    <row r="957" spans="1:8">
      <c r="A957" s="9"/>
      <c r="B957" s="51"/>
      <c r="C957" s="51"/>
      <c r="D957" s="10"/>
      <c r="E957" s="9"/>
      <c r="F957" s="9"/>
      <c r="G957" s="11"/>
      <c r="H957" s="11"/>
    </row>
    <row r="958" spans="1:8">
      <c r="A958" s="9"/>
      <c r="B958" s="51"/>
      <c r="C958" s="51"/>
      <c r="D958" s="10"/>
      <c r="E958" s="9"/>
      <c r="F958" s="9"/>
      <c r="G958" s="11"/>
      <c r="H958" s="11"/>
    </row>
    <row r="959" spans="1:8">
      <c r="A959" s="9"/>
      <c r="B959" s="51"/>
      <c r="C959" s="51"/>
      <c r="D959" s="10"/>
      <c r="E959" s="9"/>
      <c r="F959" s="9"/>
      <c r="G959" s="11"/>
      <c r="H959" s="11"/>
    </row>
    <row r="960" spans="1:8">
      <c r="A960" s="9"/>
      <c r="B960" s="51"/>
      <c r="C960" s="51"/>
      <c r="D960" s="10"/>
      <c r="E960" s="9"/>
      <c r="F960" s="9"/>
      <c r="G960" s="11"/>
      <c r="H960" s="11"/>
    </row>
    <row r="961" spans="1:8">
      <c r="A961" s="9"/>
      <c r="B961" s="51"/>
      <c r="C961" s="51"/>
      <c r="D961" s="10"/>
      <c r="E961" s="9"/>
      <c r="F961" s="9"/>
      <c r="G961" s="11"/>
      <c r="H961" s="11"/>
    </row>
    <row r="962" spans="1:8">
      <c r="A962" s="9"/>
      <c r="B962" s="51"/>
      <c r="C962" s="51"/>
      <c r="D962" s="10"/>
      <c r="E962" s="9"/>
      <c r="F962" s="9"/>
      <c r="G962" s="11"/>
      <c r="H962" s="11"/>
    </row>
    <row r="963" spans="1:8">
      <c r="A963" s="9"/>
      <c r="B963" s="51"/>
      <c r="C963" s="51"/>
      <c r="D963" s="10"/>
      <c r="E963" s="9"/>
      <c r="F963" s="9"/>
      <c r="G963" s="11"/>
      <c r="H963" s="11"/>
    </row>
    <row r="964" spans="1:8">
      <c r="A964" s="9"/>
      <c r="B964" s="51"/>
      <c r="C964" s="51"/>
      <c r="D964" s="10"/>
      <c r="E964" s="9"/>
      <c r="F964" s="9"/>
      <c r="G964" s="11"/>
      <c r="H964" s="11"/>
    </row>
    <row r="965" spans="1:8">
      <c r="A965" s="9"/>
      <c r="B965" s="51"/>
      <c r="C965" s="51"/>
      <c r="D965" s="10"/>
      <c r="E965" s="9"/>
      <c r="F965" s="9"/>
      <c r="G965" s="11"/>
      <c r="H965" s="11"/>
    </row>
    <row r="966" spans="1:8">
      <c r="A966" s="9"/>
      <c r="B966" s="51"/>
      <c r="C966" s="51"/>
      <c r="D966" s="10"/>
      <c r="E966" s="9"/>
      <c r="F966" s="9"/>
      <c r="G966" s="11"/>
      <c r="H966" s="11"/>
    </row>
    <row r="967" spans="1:8">
      <c r="A967" s="9"/>
      <c r="B967" s="51"/>
      <c r="C967" s="51"/>
      <c r="D967" s="10"/>
      <c r="E967" s="9"/>
      <c r="F967" s="9"/>
      <c r="G967" s="11"/>
      <c r="H967" s="11"/>
    </row>
    <row r="968" spans="1:8">
      <c r="A968" s="9"/>
      <c r="B968" s="51"/>
      <c r="C968" s="51"/>
      <c r="D968" s="10"/>
      <c r="E968" s="9"/>
      <c r="F968" s="9"/>
      <c r="G968" s="11"/>
      <c r="H968" s="11"/>
    </row>
    <row r="969" spans="1:8">
      <c r="A969" s="9"/>
      <c r="B969" s="51"/>
      <c r="C969" s="51"/>
      <c r="D969" s="10"/>
      <c r="E969" s="9"/>
      <c r="F969" s="9"/>
      <c r="G969" s="11"/>
      <c r="H969" s="11"/>
    </row>
    <row r="970" spans="1:8">
      <c r="A970" s="9"/>
      <c r="B970" s="51"/>
      <c r="C970" s="51"/>
      <c r="D970" s="10"/>
      <c r="E970" s="9"/>
      <c r="F970" s="9"/>
      <c r="G970" s="11"/>
      <c r="H970" s="11"/>
    </row>
    <row r="971" spans="1:8">
      <c r="A971" s="9"/>
      <c r="B971" s="51"/>
      <c r="C971" s="51"/>
      <c r="D971" s="10"/>
      <c r="E971" s="9"/>
      <c r="F971" s="9"/>
      <c r="G971" s="11"/>
      <c r="H971" s="11"/>
    </row>
    <row r="972" spans="1:8">
      <c r="A972" s="9"/>
      <c r="B972" s="51"/>
      <c r="C972" s="51"/>
      <c r="D972" s="10"/>
      <c r="E972" s="9"/>
      <c r="F972" s="9"/>
      <c r="G972" s="11"/>
      <c r="H972" s="11"/>
    </row>
    <row r="973" spans="1:8">
      <c r="A973" s="9"/>
      <c r="B973" s="51"/>
      <c r="C973" s="51"/>
      <c r="D973" s="10"/>
      <c r="E973" s="9"/>
      <c r="F973" s="9"/>
      <c r="G973" s="11"/>
      <c r="H973" s="11"/>
    </row>
    <row r="974" spans="1:8">
      <c r="A974" s="9"/>
      <c r="B974" s="51"/>
      <c r="C974" s="51"/>
      <c r="D974" s="10"/>
      <c r="E974" s="9"/>
      <c r="F974" s="9"/>
      <c r="G974" s="11"/>
      <c r="H974" s="11"/>
    </row>
    <row r="975" spans="1:8">
      <c r="A975" s="9"/>
      <c r="B975" s="51"/>
      <c r="C975" s="51"/>
      <c r="D975" s="10"/>
      <c r="E975" s="9"/>
      <c r="F975" s="9"/>
      <c r="G975" s="11"/>
      <c r="H975" s="11"/>
    </row>
    <row r="976" spans="1:8">
      <c r="A976" s="9"/>
      <c r="B976" s="51"/>
      <c r="C976" s="51"/>
      <c r="D976" s="10"/>
      <c r="E976" s="9"/>
      <c r="F976" s="9"/>
      <c r="G976" s="11"/>
      <c r="H976" s="11"/>
    </row>
    <row r="977" spans="1:8">
      <c r="A977" s="9"/>
      <c r="B977" s="51"/>
      <c r="C977" s="51"/>
      <c r="D977" s="10"/>
      <c r="E977" s="9"/>
      <c r="F977" s="9"/>
      <c r="G977" s="11"/>
      <c r="H977" s="11"/>
    </row>
    <row r="978" spans="1:8">
      <c r="A978" s="9"/>
      <c r="B978" s="51"/>
      <c r="C978" s="51"/>
      <c r="D978" s="10"/>
      <c r="E978" s="9"/>
      <c r="F978" s="9"/>
      <c r="G978" s="11"/>
      <c r="H978" s="11"/>
    </row>
    <row r="979" spans="1:8">
      <c r="A979" s="9"/>
      <c r="B979" s="51"/>
      <c r="C979" s="51"/>
      <c r="D979" s="10"/>
      <c r="E979" s="9"/>
      <c r="F979" s="9"/>
      <c r="G979" s="11"/>
      <c r="H979" s="11"/>
    </row>
    <row r="980" spans="1:8">
      <c r="A980" s="9"/>
      <c r="B980" s="51"/>
      <c r="C980" s="51"/>
      <c r="D980" s="10"/>
      <c r="E980" s="9"/>
      <c r="F980" s="9"/>
      <c r="G980" s="11"/>
      <c r="H980" s="11"/>
    </row>
    <row r="981" spans="1:8">
      <c r="A981" s="9"/>
      <c r="B981" s="51"/>
      <c r="C981" s="51"/>
      <c r="D981" s="10"/>
      <c r="E981" s="9"/>
      <c r="F981" s="9"/>
      <c r="G981" s="11"/>
      <c r="H981" s="11"/>
    </row>
    <row r="982" spans="1:8">
      <c r="A982" s="9"/>
      <c r="B982" s="51"/>
      <c r="C982" s="51"/>
      <c r="D982" s="10"/>
      <c r="E982" s="9"/>
      <c r="F982" s="9"/>
      <c r="G982" s="11"/>
      <c r="H982" s="11"/>
    </row>
    <row r="983" spans="1:8">
      <c r="A983" s="9"/>
      <c r="B983" s="51"/>
      <c r="C983" s="51"/>
      <c r="D983" s="10"/>
      <c r="E983" s="9"/>
      <c r="F983" s="9"/>
      <c r="G983" s="11"/>
      <c r="H983" s="11"/>
    </row>
    <row r="984" spans="1:8">
      <c r="A984" s="9"/>
      <c r="B984" s="51"/>
      <c r="C984" s="51"/>
      <c r="D984" s="10"/>
      <c r="E984" s="9"/>
      <c r="F984" s="9"/>
      <c r="G984" s="11"/>
      <c r="H984" s="11"/>
    </row>
    <row r="985" spans="1:8">
      <c r="A985" s="9"/>
      <c r="B985" s="51"/>
      <c r="C985" s="51"/>
      <c r="D985" s="10"/>
      <c r="E985" s="9"/>
      <c r="F985" s="9"/>
      <c r="G985" s="11"/>
      <c r="H985" s="11"/>
    </row>
    <row r="986" spans="1:8">
      <c r="A986" s="9"/>
      <c r="B986" s="51"/>
      <c r="C986" s="51"/>
      <c r="D986" s="10"/>
      <c r="E986" s="9"/>
      <c r="F986" s="9"/>
      <c r="G986" s="11"/>
      <c r="H986" s="11"/>
    </row>
    <row r="987" spans="1:8">
      <c r="A987" s="9"/>
      <c r="B987" s="51"/>
      <c r="C987" s="51"/>
      <c r="D987" s="10"/>
      <c r="E987" s="9"/>
      <c r="F987" s="9"/>
      <c r="G987" s="11"/>
      <c r="H987" s="11"/>
    </row>
    <row r="988" spans="1:8">
      <c r="A988" s="9"/>
      <c r="B988" s="51"/>
      <c r="C988" s="51"/>
      <c r="D988" s="10"/>
      <c r="E988" s="9"/>
      <c r="F988" s="9"/>
      <c r="G988" s="11"/>
      <c r="H988" s="11"/>
    </row>
    <row r="989" spans="1:8">
      <c r="A989" s="9"/>
      <c r="B989" s="51"/>
      <c r="C989" s="51"/>
      <c r="D989" s="10"/>
      <c r="E989" s="9"/>
      <c r="F989" s="9"/>
      <c r="G989" s="11"/>
      <c r="H989" s="11"/>
    </row>
    <row r="990" spans="1:8">
      <c r="A990" s="9"/>
      <c r="B990" s="51"/>
      <c r="C990" s="51"/>
      <c r="D990" s="10"/>
      <c r="E990" s="9"/>
      <c r="F990" s="9"/>
      <c r="G990" s="11"/>
      <c r="H990" s="11"/>
    </row>
    <row r="991" spans="1:8">
      <c r="A991" s="9"/>
      <c r="B991" s="51"/>
      <c r="C991" s="51"/>
      <c r="D991" s="10"/>
      <c r="E991" s="9"/>
      <c r="F991" s="9"/>
      <c r="G991" s="11"/>
      <c r="H991" s="11"/>
    </row>
    <row r="992" spans="1:8">
      <c r="A992" s="9"/>
      <c r="B992" s="51"/>
      <c r="C992" s="51"/>
      <c r="D992" s="10"/>
      <c r="E992" s="9"/>
      <c r="F992" s="9"/>
      <c r="G992" s="11"/>
      <c r="H992" s="11"/>
    </row>
    <row r="993" spans="1:8">
      <c r="A993" s="9"/>
      <c r="B993" s="51"/>
      <c r="C993" s="51"/>
      <c r="D993" s="10"/>
      <c r="E993" s="9"/>
      <c r="F993" s="9"/>
      <c r="G993" s="11"/>
      <c r="H993" s="11"/>
    </row>
    <row r="994" spans="1:8">
      <c r="A994" s="9"/>
      <c r="B994" s="51"/>
      <c r="C994" s="51"/>
      <c r="D994" s="10"/>
      <c r="E994" s="9"/>
      <c r="F994" s="9"/>
      <c r="G994" s="11"/>
      <c r="H994" s="11"/>
    </row>
    <row r="995" spans="1:8">
      <c r="A995" s="9"/>
      <c r="B995" s="51"/>
      <c r="C995" s="51"/>
      <c r="D995" s="10"/>
      <c r="E995" s="9"/>
      <c r="F995" s="9"/>
      <c r="G995" s="11"/>
      <c r="H995" s="11"/>
    </row>
    <row r="996" spans="1:8">
      <c r="A996" s="9"/>
      <c r="B996" s="51"/>
      <c r="C996" s="51"/>
      <c r="D996" s="10"/>
      <c r="E996" s="9"/>
      <c r="F996" s="9"/>
      <c r="G996" s="11"/>
      <c r="H996" s="11"/>
    </row>
    <row r="997" spans="1:8">
      <c r="A997" s="9"/>
      <c r="B997" s="51"/>
      <c r="C997" s="51"/>
      <c r="D997" s="10"/>
      <c r="E997" s="9"/>
      <c r="F997" s="9"/>
      <c r="G997" s="11"/>
      <c r="H997" s="11"/>
    </row>
    <row r="998" spans="1:8">
      <c r="A998" s="9"/>
      <c r="B998" s="51"/>
      <c r="C998" s="51"/>
      <c r="D998" s="10"/>
      <c r="E998" s="9"/>
      <c r="F998" s="9"/>
      <c r="G998" s="11"/>
      <c r="H998" s="11"/>
    </row>
    <row r="999" spans="1:8">
      <c r="A999" s="9"/>
      <c r="B999" s="51"/>
      <c r="C999" s="51"/>
      <c r="D999" s="10"/>
      <c r="E999" s="9"/>
      <c r="F999" s="9"/>
      <c r="G999" s="11"/>
      <c r="H999" s="11"/>
    </row>
    <row r="1000" spans="1:8">
      <c r="A1000" s="9"/>
      <c r="B1000" s="51"/>
      <c r="C1000" s="51"/>
      <c r="D1000" s="10"/>
      <c r="E1000" s="9"/>
      <c r="F1000" s="9"/>
      <c r="G1000" s="11"/>
      <c r="H1000" s="11"/>
    </row>
    <row r="1001" spans="1:8">
      <c r="A1001" s="9"/>
      <c r="B1001" s="51"/>
      <c r="C1001" s="51"/>
      <c r="D1001" s="10"/>
      <c r="E1001" s="9"/>
      <c r="F1001" s="9"/>
      <c r="G1001" s="11"/>
      <c r="H1001" s="11"/>
    </row>
    <row r="1002" spans="1:8">
      <c r="A1002" s="9"/>
      <c r="B1002" s="51"/>
      <c r="C1002" s="51"/>
      <c r="D1002" s="10"/>
      <c r="E1002" s="9"/>
      <c r="F1002" s="9"/>
      <c r="G1002" s="11"/>
      <c r="H1002" s="11"/>
    </row>
    <row r="1003" spans="1:8">
      <c r="A1003" s="9"/>
      <c r="B1003" s="51"/>
      <c r="C1003" s="51"/>
      <c r="D1003" s="10"/>
      <c r="E1003" s="9"/>
      <c r="F1003" s="9"/>
      <c r="G1003" s="11"/>
      <c r="H1003" s="11"/>
    </row>
    <row r="1004" spans="1:8">
      <c r="A1004" s="9"/>
      <c r="B1004" s="51"/>
      <c r="C1004" s="51"/>
      <c r="D1004" s="10"/>
      <c r="E1004" s="9"/>
      <c r="F1004" s="9"/>
      <c r="G1004" s="11"/>
      <c r="H1004" s="11"/>
    </row>
    <row r="1005" spans="1:8">
      <c r="A1005" s="9"/>
      <c r="B1005" s="51"/>
      <c r="C1005" s="51"/>
      <c r="D1005" s="10"/>
      <c r="E1005" s="9"/>
      <c r="F1005" s="9"/>
      <c r="G1005" s="11"/>
      <c r="H1005" s="11"/>
    </row>
    <row r="1006" spans="1:8">
      <c r="A1006" s="9"/>
      <c r="B1006" s="51"/>
      <c r="C1006" s="51"/>
      <c r="D1006" s="10"/>
      <c r="E1006" s="9"/>
      <c r="F1006" s="9"/>
      <c r="G1006" s="11"/>
      <c r="H1006" s="11"/>
    </row>
    <row r="1007" spans="1:8">
      <c r="A1007" s="9"/>
      <c r="B1007" s="51"/>
      <c r="C1007" s="51"/>
      <c r="D1007" s="10"/>
      <c r="E1007" s="9"/>
      <c r="F1007" s="9"/>
      <c r="G1007" s="11"/>
      <c r="H1007" s="11"/>
    </row>
    <row r="1008" spans="1:8">
      <c r="A1008" s="9"/>
      <c r="B1008" s="51"/>
      <c r="C1008" s="51"/>
      <c r="D1008" s="10"/>
      <c r="E1008" s="9"/>
      <c r="F1008" s="9"/>
      <c r="G1008" s="11"/>
      <c r="H1008" s="11"/>
    </row>
    <row r="1009" spans="1:8">
      <c r="A1009" s="9"/>
      <c r="B1009" s="51"/>
      <c r="C1009" s="51"/>
      <c r="D1009" s="10"/>
      <c r="E1009" s="9"/>
      <c r="F1009" s="9"/>
      <c r="G1009" s="11"/>
      <c r="H1009" s="11"/>
    </row>
    <row r="1010" spans="1:8">
      <c r="A1010" s="9"/>
      <c r="B1010" s="51"/>
      <c r="C1010" s="51"/>
      <c r="D1010" s="10"/>
      <c r="E1010" s="9"/>
      <c r="F1010" s="9"/>
      <c r="G1010" s="11"/>
      <c r="H1010" s="11"/>
    </row>
    <row r="1011" spans="1:8">
      <c r="A1011" s="9"/>
      <c r="B1011" s="51"/>
      <c r="C1011" s="51"/>
      <c r="D1011" s="10"/>
      <c r="E1011" s="9"/>
      <c r="F1011" s="9"/>
      <c r="G1011" s="11"/>
      <c r="H1011" s="11"/>
    </row>
    <row r="1012" spans="1:8">
      <c r="A1012" s="9"/>
      <c r="B1012" s="51"/>
      <c r="C1012" s="51"/>
      <c r="D1012" s="10"/>
      <c r="E1012" s="9"/>
      <c r="F1012" s="9"/>
      <c r="G1012" s="11"/>
      <c r="H1012" s="11"/>
    </row>
    <row r="1013" spans="1:8">
      <c r="A1013" s="9"/>
      <c r="B1013" s="51"/>
      <c r="C1013" s="51"/>
      <c r="D1013" s="10"/>
      <c r="E1013" s="9"/>
      <c r="F1013" s="9"/>
      <c r="G1013" s="11"/>
      <c r="H1013" s="11"/>
    </row>
    <row r="1014" spans="1:8">
      <c r="A1014" s="9"/>
      <c r="B1014" s="51"/>
      <c r="C1014" s="51"/>
      <c r="D1014" s="10"/>
      <c r="E1014" s="9"/>
      <c r="F1014" s="9"/>
      <c r="G1014" s="11"/>
      <c r="H1014" s="11"/>
    </row>
    <row r="1015" spans="1:8">
      <c r="A1015" s="9"/>
      <c r="B1015" s="51"/>
      <c r="C1015" s="51"/>
      <c r="D1015" s="10"/>
      <c r="E1015" s="9"/>
      <c r="F1015" s="9"/>
      <c r="G1015" s="11"/>
      <c r="H1015" s="11"/>
    </row>
    <row r="1016" spans="1:8">
      <c r="A1016" s="9"/>
      <c r="B1016" s="51"/>
      <c r="C1016" s="51"/>
      <c r="D1016" s="10"/>
      <c r="E1016" s="9"/>
      <c r="F1016" s="9"/>
      <c r="G1016" s="11"/>
      <c r="H1016" s="11"/>
    </row>
    <row r="1017" spans="1:8">
      <c r="A1017" s="9"/>
      <c r="B1017" s="51"/>
      <c r="C1017" s="51"/>
      <c r="D1017" s="10"/>
      <c r="E1017" s="9"/>
      <c r="F1017" s="9"/>
      <c r="G1017" s="11"/>
      <c r="H1017" s="11"/>
    </row>
    <row r="1018" spans="1:8">
      <c r="A1018" s="9"/>
      <c r="B1018" s="51"/>
      <c r="C1018" s="51"/>
      <c r="D1018" s="10"/>
      <c r="E1018" s="9"/>
      <c r="F1018" s="9"/>
      <c r="G1018" s="11"/>
      <c r="H1018" s="11"/>
    </row>
    <row r="1019" spans="1:8">
      <c r="A1019" s="9"/>
      <c r="B1019" s="51"/>
      <c r="C1019" s="51"/>
      <c r="D1019" s="10"/>
      <c r="E1019" s="9"/>
      <c r="F1019" s="9"/>
      <c r="G1019" s="11"/>
      <c r="H1019" s="11"/>
    </row>
    <row r="1020" spans="1:8">
      <c r="A1020" s="9"/>
      <c r="B1020" s="51"/>
      <c r="C1020" s="51"/>
      <c r="D1020" s="10"/>
      <c r="E1020" s="9"/>
      <c r="F1020" s="9"/>
      <c r="G1020" s="11"/>
      <c r="H1020" s="11"/>
    </row>
    <row r="1021" spans="1:8">
      <c r="A1021" s="9"/>
      <c r="B1021" s="51"/>
      <c r="C1021" s="51"/>
      <c r="D1021" s="10"/>
      <c r="E1021" s="9"/>
      <c r="F1021" s="9"/>
      <c r="G1021" s="11"/>
      <c r="H1021" s="11"/>
    </row>
    <row r="1022" spans="1:8">
      <c r="A1022" s="9"/>
      <c r="B1022" s="51"/>
      <c r="C1022" s="51"/>
      <c r="D1022" s="10"/>
      <c r="E1022" s="9"/>
      <c r="F1022" s="9"/>
      <c r="G1022" s="11"/>
      <c r="H1022" s="11"/>
    </row>
    <row r="1023" spans="1:8">
      <c r="A1023" s="9"/>
      <c r="B1023" s="51"/>
      <c r="C1023" s="51"/>
      <c r="D1023" s="10"/>
      <c r="E1023" s="9"/>
      <c r="F1023" s="9"/>
      <c r="G1023" s="11"/>
      <c r="H1023" s="11"/>
    </row>
    <row r="1024" spans="1:8">
      <c r="A1024" s="9"/>
      <c r="B1024" s="51"/>
      <c r="C1024" s="51"/>
      <c r="D1024" s="10"/>
      <c r="E1024" s="9"/>
      <c r="F1024" s="9"/>
      <c r="G1024" s="11"/>
      <c r="H1024" s="11"/>
    </row>
    <row r="1025" spans="1:8">
      <c r="A1025" s="9"/>
      <c r="B1025" s="51"/>
      <c r="C1025" s="51"/>
      <c r="D1025" s="10"/>
      <c r="E1025" s="9"/>
      <c r="F1025" s="9"/>
      <c r="G1025" s="11"/>
      <c r="H1025" s="11"/>
    </row>
    <row r="1026" spans="1:8">
      <c r="A1026" s="9"/>
      <c r="B1026" s="51"/>
      <c r="C1026" s="51"/>
      <c r="D1026" s="10"/>
      <c r="E1026" s="9"/>
      <c r="F1026" s="9"/>
      <c r="G1026" s="11"/>
      <c r="H1026" s="11"/>
    </row>
    <row r="1027" spans="1:8">
      <c r="A1027" s="9"/>
      <c r="B1027" s="51"/>
      <c r="C1027" s="51"/>
      <c r="D1027" s="10"/>
      <c r="E1027" s="9"/>
      <c r="F1027" s="9"/>
      <c r="G1027" s="11"/>
      <c r="H1027" s="11"/>
    </row>
    <row r="1028" spans="1:8">
      <c r="A1028" s="9"/>
      <c r="B1028" s="51"/>
      <c r="C1028" s="51"/>
      <c r="D1028" s="10"/>
      <c r="E1028" s="9"/>
      <c r="F1028" s="9"/>
      <c r="G1028" s="11"/>
      <c r="H1028" s="11"/>
    </row>
    <row r="1029" spans="1:8">
      <c r="A1029" s="9"/>
      <c r="B1029" s="51"/>
      <c r="C1029" s="51"/>
      <c r="D1029" s="10"/>
      <c r="E1029" s="9"/>
      <c r="F1029" s="9"/>
      <c r="G1029" s="11"/>
      <c r="H1029" s="11"/>
    </row>
    <row r="1030" spans="1:8">
      <c r="A1030" s="9"/>
      <c r="B1030" s="51"/>
      <c r="C1030" s="51"/>
      <c r="D1030" s="10"/>
      <c r="E1030" s="9"/>
      <c r="F1030" s="9"/>
      <c r="G1030" s="11"/>
      <c r="H1030" s="11"/>
    </row>
    <row r="1031" spans="1:8">
      <c r="A1031" s="9"/>
      <c r="B1031" s="51"/>
      <c r="C1031" s="51"/>
      <c r="D1031" s="10"/>
      <c r="E1031" s="9"/>
      <c r="F1031" s="9"/>
      <c r="G1031" s="11"/>
      <c r="H1031" s="11"/>
    </row>
    <row r="1032" spans="1:8">
      <c r="A1032" s="9"/>
      <c r="B1032" s="51"/>
      <c r="C1032" s="51"/>
      <c r="D1032" s="10"/>
      <c r="E1032" s="9"/>
      <c r="F1032" s="9"/>
      <c r="G1032" s="11"/>
      <c r="H1032" s="11"/>
    </row>
    <row r="1033" spans="1:8">
      <c r="A1033" s="9"/>
      <c r="B1033" s="51"/>
      <c r="C1033" s="51"/>
      <c r="D1033" s="10"/>
      <c r="E1033" s="9"/>
      <c r="F1033" s="9"/>
      <c r="G1033" s="11"/>
      <c r="H1033" s="11"/>
    </row>
    <row r="1034" spans="1:8">
      <c r="A1034" s="9"/>
      <c r="B1034" s="51"/>
      <c r="C1034" s="51"/>
      <c r="D1034" s="10"/>
      <c r="E1034" s="9"/>
      <c r="F1034" s="9"/>
      <c r="G1034" s="11"/>
      <c r="H1034" s="11"/>
    </row>
    <row r="1035" spans="1:8">
      <c r="A1035" s="9"/>
      <c r="B1035" s="51"/>
      <c r="C1035" s="51"/>
      <c r="D1035" s="10"/>
      <c r="E1035" s="9"/>
      <c r="F1035" s="9"/>
      <c r="G1035" s="11"/>
      <c r="H1035" s="11"/>
    </row>
    <row r="1036" spans="1:8">
      <c r="A1036" s="9"/>
      <c r="B1036" s="51"/>
      <c r="C1036" s="51"/>
      <c r="D1036" s="10"/>
      <c r="E1036" s="9"/>
      <c r="F1036" s="9"/>
      <c r="G1036" s="11"/>
      <c r="H1036" s="11"/>
    </row>
    <row r="1037" spans="1:8">
      <c r="A1037" s="9"/>
      <c r="B1037" s="51"/>
      <c r="C1037" s="51"/>
      <c r="D1037" s="10"/>
      <c r="E1037" s="9"/>
      <c r="F1037" s="9"/>
      <c r="G1037" s="11"/>
      <c r="H1037" s="11"/>
    </row>
    <row r="1038" spans="1:8">
      <c r="A1038" s="9"/>
      <c r="B1038" s="51"/>
      <c r="C1038" s="51"/>
      <c r="D1038" s="10"/>
      <c r="E1038" s="9"/>
      <c r="F1038" s="9"/>
      <c r="G1038" s="11"/>
      <c r="H1038" s="11"/>
    </row>
    <row r="1039" spans="1:8">
      <c r="A1039" s="9"/>
      <c r="B1039" s="51"/>
      <c r="C1039" s="51"/>
      <c r="D1039" s="10"/>
      <c r="E1039" s="9"/>
      <c r="F1039" s="9"/>
      <c r="G1039" s="11"/>
      <c r="H1039" s="11"/>
    </row>
    <row r="1040" spans="1:8">
      <c r="A1040" s="9"/>
      <c r="B1040" s="51"/>
      <c r="C1040" s="51"/>
      <c r="D1040" s="10"/>
      <c r="E1040" s="9"/>
      <c r="F1040" s="9"/>
      <c r="G1040" s="11"/>
      <c r="H1040" s="11"/>
    </row>
    <row r="1041" spans="1:8">
      <c r="A1041" s="9"/>
      <c r="B1041" s="51"/>
      <c r="C1041" s="51"/>
      <c r="D1041" s="10"/>
      <c r="E1041" s="9"/>
      <c r="F1041" s="9"/>
      <c r="G1041" s="11"/>
      <c r="H1041" s="11"/>
    </row>
    <row r="1042" spans="1:8">
      <c r="A1042" s="9"/>
      <c r="B1042" s="51"/>
      <c r="C1042" s="51"/>
      <c r="D1042" s="10"/>
      <c r="E1042" s="9"/>
      <c r="F1042" s="9"/>
      <c r="G1042" s="11"/>
      <c r="H1042" s="11"/>
    </row>
    <row r="1043" spans="1:8">
      <c r="A1043" s="9"/>
      <c r="B1043" s="51"/>
      <c r="C1043" s="51"/>
      <c r="D1043" s="10"/>
      <c r="E1043" s="9"/>
      <c r="F1043" s="9"/>
      <c r="G1043" s="11"/>
      <c r="H1043" s="11"/>
    </row>
    <row r="1044" spans="1:8">
      <c r="A1044" s="9"/>
      <c r="B1044" s="51"/>
      <c r="C1044" s="51"/>
      <c r="D1044" s="10"/>
      <c r="E1044" s="9"/>
      <c r="F1044" s="9"/>
      <c r="G1044" s="11"/>
      <c r="H1044" s="11"/>
    </row>
    <row r="1045" spans="1:8">
      <c r="A1045" s="9"/>
      <c r="B1045" s="51"/>
      <c r="C1045" s="51"/>
      <c r="D1045" s="10"/>
      <c r="E1045" s="9"/>
      <c r="F1045" s="9"/>
      <c r="G1045" s="11"/>
      <c r="H1045" s="11"/>
    </row>
    <row r="1046" spans="1:8">
      <c r="A1046" s="9"/>
      <c r="B1046" s="51"/>
      <c r="C1046" s="51"/>
      <c r="D1046" s="10"/>
      <c r="E1046" s="9"/>
      <c r="F1046" s="9"/>
      <c r="G1046" s="11"/>
      <c r="H1046" s="11"/>
    </row>
    <row r="1047" spans="1:8">
      <c r="A1047" s="9"/>
      <c r="B1047" s="51"/>
      <c r="C1047" s="51"/>
      <c r="D1047" s="10"/>
      <c r="E1047" s="9"/>
      <c r="F1047" s="9"/>
      <c r="G1047" s="11"/>
      <c r="H1047" s="11"/>
    </row>
    <row r="1048" spans="1:8">
      <c r="A1048" s="9"/>
      <c r="B1048" s="51"/>
      <c r="C1048" s="51"/>
      <c r="D1048" s="10"/>
      <c r="E1048" s="9"/>
      <c r="F1048" s="9"/>
      <c r="G1048" s="11"/>
      <c r="H1048" s="11"/>
    </row>
    <row r="1049" spans="1:8">
      <c r="A1049" s="9"/>
      <c r="B1049" s="51"/>
      <c r="C1049" s="51"/>
      <c r="D1049" s="10"/>
      <c r="E1049" s="9"/>
      <c r="F1049" s="9"/>
      <c r="G1049" s="11"/>
      <c r="H1049" s="11"/>
    </row>
    <row r="1050" spans="1:8">
      <c r="A1050" s="9"/>
      <c r="B1050" s="51"/>
      <c r="C1050" s="51"/>
      <c r="D1050" s="10"/>
      <c r="E1050" s="9"/>
      <c r="F1050" s="9"/>
      <c r="G1050" s="11"/>
      <c r="H1050" s="11"/>
    </row>
    <row r="1051" spans="1:8">
      <c r="A1051" s="9"/>
      <c r="B1051" s="51"/>
      <c r="C1051" s="51"/>
      <c r="D1051" s="10"/>
      <c r="E1051" s="9"/>
      <c r="F1051" s="9"/>
      <c r="G1051" s="11"/>
      <c r="H1051" s="11"/>
    </row>
    <row r="1052" spans="1:8">
      <c r="A1052" s="9"/>
      <c r="B1052" s="51"/>
      <c r="C1052" s="51"/>
      <c r="D1052" s="10"/>
      <c r="E1052" s="9"/>
      <c r="F1052" s="9"/>
      <c r="G1052" s="11"/>
      <c r="H1052" s="11"/>
    </row>
    <row r="1053" spans="1:8">
      <c r="A1053" s="9"/>
      <c r="B1053" s="51"/>
      <c r="C1053" s="51"/>
      <c r="D1053" s="10"/>
      <c r="E1053" s="9"/>
      <c r="F1053" s="9"/>
      <c r="G1053" s="11"/>
      <c r="H1053" s="11"/>
    </row>
    <row r="1054" spans="1:8">
      <c r="A1054" s="9"/>
      <c r="B1054" s="51"/>
      <c r="C1054" s="51"/>
      <c r="D1054" s="10"/>
      <c r="E1054" s="9"/>
      <c r="F1054" s="9"/>
      <c r="G1054" s="11"/>
      <c r="H1054" s="11"/>
    </row>
    <row r="1055" spans="1:8">
      <c r="A1055" s="9"/>
      <c r="B1055" s="51"/>
      <c r="C1055" s="51"/>
      <c r="D1055" s="10"/>
      <c r="E1055" s="9"/>
      <c r="F1055" s="9"/>
      <c r="G1055" s="11"/>
      <c r="H1055" s="11"/>
    </row>
    <row r="1056" spans="1:8">
      <c r="A1056" s="9"/>
      <c r="B1056" s="51"/>
      <c r="C1056" s="51"/>
      <c r="D1056" s="10"/>
      <c r="E1056" s="9"/>
      <c r="F1056" s="9"/>
      <c r="G1056" s="11"/>
      <c r="H1056" s="11"/>
    </row>
    <row r="1057" spans="1:8">
      <c r="A1057" s="9"/>
      <c r="B1057" s="51"/>
      <c r="C1057" s="51"/>
      <c r="D1057" s="10"/>
      <c r="E1057" s="9"/>
      <c r="F1057" s="9"/>
      <c r="G1057" s="11"/>
      <c r="H1057" s="11"/>
    </row>
    <row r="1058" spans="1:8">
      <c r="A1058" s="9"/>
      <c r="B1058" s="51"/>
      <c r="C1058" s="51"/>
      <c r="D1058" s="10"/>
      <c r="E1058" s="9"/>
      <c r="F1058" s="9"/>
      <c r="G1058" s="11"/>
      <c r="H1058" s="11"/>
    </row>
    <row r="1059" spans="1:8">
      <c r="A1059" s="9"/>
      <c r="B1059" s="51"/>
      <c r="C1059" s="51"/>
      <c r="D1059" s="10"/>
      <c r="E1059" s="9"/>
      <c r="F1059" s="9"/>
      <c r="G1059" s="11"/>
      <c r="H1059" s="11"/>
    </row>
    <row r="1060" spans="1:8">
      <c r="A1060" s="9"/>
      <c r="B1060" s="51"/>
      <c r="C1060" s="51"/>
      <c r="D1060" s="10"/>
      <c r="E1060" s="9"/>
      <c r="F1060" s="9"/>
      <c r="G1060" s="11"/>
      <c r="H1060" s="11"/>
    </row>
    <row r="1061" spans="1:8">
      <c r="A1061" s="9"/>
      <c r="B1061" s="51"/>
      <c r="C1061" s="51"/>
      <c r="D1061" s="10"/>
      <c r="E1061" s="9"/>
      <c r="F1061" s="9"/>
      <c r="G1061" s="11"/>
      <c r="H1061" s="11"/>
    </row>
    <row r="1062" spans="1:8">
      <c r="A1062" s="9"/>
      <c r="B1062" s="51"/>
      <c r="C1062" s="51"/>
      <c r="D1062" s="10"/>
      <c r="E1062" s="9"/>
      <c r="F1062" s="9"/>
      <c r="G1062" s="11"/>
      <c r="H1062" s="11"/>
    </row>
    <row r="1063" spans="1:8">
      <c r="A1063" s="9"/>
      <c r="B1063" s="51"/>
      <c r="C1063" s="51"/>
      <c r="D1063" s="10"/>
      <c r="E1063" s="9"/>
      <c r="F1063" s="9"/>
      <c r="G1063" s="11"/>
      <c r="H1063" s="11"/>
    </row>
    <row r="1064" spans="1:8">
      <c r="A1064" s="9"/>
      <c r="B1064" s="51"/>
      <c r="C1064" s="51"/>
      <c r="D1064" s="10"/>
      <c r="E1064" s="9"/>
      <c r="F1064" s="9"/>
      <c r="G1064" s="11"/>
      <c r="H1064" s="11"/>
    </row>
    <row r="1065" spans="1:8">
      <c r="A1065" s="9"/>
      <c r="B1065" s="51"/>
      <c r="C1065" s="51"/>
      <c r="D1065" s="10"/>
      <c r="E1065" s="9"/>
      <c r="F1065" s="9"/>
      <c r="G1065" s="11"/>
      <c r="H1065" s="11"/>
    </row>
    <row r="1066" spans="1:8">
      <c r="A1066" s="9"/>
      <c r="B1066" s="51"/>
      <c r="C1066" s="51"/>
      <c r="D1066" s="10"/>
      <c r="E1066" s="9"/>
      <c r="F1066" s="9"/>
      <c r="G1066" s="11"/>
      <c r="H1066" s="11"/>
    </row>
    <row r="1067" spans="1:8">
      <c r="A1067" s="9"/>
      <c r="B1067" s="51"/>
      <c r="C1067" s="51"/>
      <c r="D1067" s="10"/>
      <c r="E1067" s="9"/>
      <c r="F1067" s="9"/>
      <c r="G1067" s="11"/>
      <c r="H1067" s="11"/>
    </row>
    <row r="1068" spans="1:8">
      <c r="A1068" s="9"/>
      <c r="B1068" s="51"/>
      <c r="C1068" s="51"/>
      <c r="D1068" s="10"/>
      <c r="E1068" s="9"/>
      <c r="F1068" s="9"/>
      <c r="G1068" s="11"/>
      <c r="H1068" s="11"/>
    </row>
    <row r="1069" spans="1:8">
      <c r="A1069" s="9"/>
      <c r="B1069" s="51"/>
      <c r="C1069" s="51"/>
      <c r="D1069" s="10"/>
      <c r="E1069" s="9"/>
      <c r="F1069" s="9"/>
      <c r="G1069" s="11"/>
      <c r="H1069" s="11"/>
    </row>
    <row r="1070" spans="1:8">
      <c r="A1070" s="9"/>
      <c r="B1070" s="51"/>
      <c r="C1070" s="51"/>
      <c r="D1070" s="10"/>
      <c r="E1070" s="9"/>
      <c r="F1070" s="9"/>
      <c r="G1070" s="11"/>
      <c r="H1070" s="11"/>
    </row>
    <row r="1071" spans="1:8">
      <c r="A1071" s="9"/>
      <c r="B1071" s="51"/>
      <c r="C1071" s="51"/>
      <c r="D1071" s="10"/>
      <c r="E1071" s="9"/>
      <c r="F1071" s="9"/>
      <c r="G1071" s="11"/>
      <c r="H1071" s="11"/>
    </row>
    <row r="1072" spans="1:8">
      <c r="A1072" s="9"/>
      <c r="B1072" s="51"/>
      <c r="C1072" s="51"/>
      <c r="D1072" s="10"/>
      <c r="E1072" s="9"/>
      <c r="F1072" s="9"/>
      <c r="G1072" s="11"/>
      <c r="H1072" s="11"/>
    </row>
    <row r="1073" spans="1:8">
      <c r="A1073" s="9"/>
      <c r="B1073" s="51"/>
      <c r="C1073" s="51"/>
      <c r="D1073" s="10"/>
      <c r="E1073" s="9"/>
      <c r="F1073" s="9"/>
      <c r="G1073" s="11"/>
      <c r="H1073" s="11"/>
    </row>
    <row r="1074" spans="1:8">
      <c r="A1074" s="9"/>
      <c r="B1074" s="51"/>
      <c r="C1074" s="51"/>
      <c r="D1074" s="10"/>
      <c r="E1074" s="9"/>
      <c r="F1074" s="9"/>
      <c r="G1074" s="11"/>
      <c r="H1074" s="11"/>
    </row>
    <row r="1075" spans="1:8">
      <c r="A1075" s="9"/>
      <c r="B1075" s="51"/>
      <c r="C1075" s="51"/>
      <c r="D1075" s="10"/>
      <c r="E1075" s="9"/>
      <c r="F1075" s="9"/>
      <c r="G1075" s="11"/>
      <c r="H1075" s="11"/>
    </row>
    <row r="1076" spans="1:8">
      <c r="A1076" s="9"/>
      <c r="B1076" s="51"/>
      <c r="C1076" s="51"/>
      <c r="D1076" s="10"/>
      <c r="E1076" s="9"/>
      <c r="F1076" s="9"/>
      <c r="G1076" s="11"/>
      <c r="H1076" s="11"/>
    </row>
    <row r="1077" spans="1:8">
      <c r="A1077" s="9"/>
      <c r="B1077" s="51"/>
      <c r="C1077" s="51"/>
      <c r="D1077" s="10"/>
      <c r="E1077" s="9"/>
      <c r="F1077" s="9"/>
      <c r="G1077" s="11"/>
      <c r="H1077" s="11"/>
    </row>
    <row r="1078" spans="1:8">
      <c r="A1078" s="9"/>
      <c r="B1078" s="51"/>
      <c r="C1078" s="51"/>
      <c r="D1078" s="10"/>
      <c r="E1078" s="9"/>
      <c r="F1078" s="9"/>
      <c r="G1078" s="11"/>
      <c r="H1078" s="11"/>
    </row>
    <row r="1079" spans="1:8">
      <c r="A1079" s="9"/>
      <c r="B1079" s="51"/>
      <c r="C1079" s="51"/>
      <c r="D1079" s="10"/>
      <c r="E1079" s="9"/>
      <c r="F1079" s="9"/>
      <c r="G1079" s="11"/>
      <c r="H1079" s="11"/>
    </row>
    <row r="1080" spans="1:8">
      <c r="A1080" s="9"/>
      <c r="B1080" s="51"/>
      <c r="C1080" s="51"/>
      <c r="D1080" s="10"/>
      <c r="E1080" s="9"/>
      <c r="F1080" s="9"/>
      <c r="G1080" s="11"/>
      <c r="H1080" s="11"/>
    </row>
    <row r="1081" spans="1:8">
      <c r="A1081" s="9"/>
      <c r="B1081" s="51"/>
      <c r="C1081" s="51"/>
      <c r="D1081" s="10"/>
      <c r="E1081" s="9"/>
      <c r="F1081" s="9"/>
      <c r="G1081" s="11"/>
      <c r="H1081" s="11"/>
    </row>
    <row r="1082" spans="1:8">
      <c r="A1082" s="9"/>
      <c r="B1082" s="51"/>
      <c r="C1082" s="51"/>
      <c r="D1082" s="10"/>
      <c r="E1082" s="9"/>
      <c r="F1082" s="9"/>
      <c r="G1082" s="11"/>
      <c r="H1082" s="11"/>
    </row>
    <row r="1083" spans="1:8">
      <c r="A1083" s="9"/>
      <c r="B1083" s="51"/>
      <c r="C1083" s="51"/>
      <c r="D1083" s="10"/>
      <c r="E1083" s="9"/>
      <c r="F1083" s="9"/>
      <c r="G1083" s="11"/>
      <c r="H1083" s="11"/>
    </row>
    <row r="1084" spans="1:8">
      <c r="A1084" s="9"/>
      <c r="B1084" s="51"/>
      <c r="C1084" s="51"/>
      <c r="D1084" s="10"/>
      <c r="E1084" s="9"/>
      <c r="F1084" s="9"/>
      <c r="G1084" s="11"/>
      <c r="H1084" s="11"/>
    </row>
    <row r="1085" spans="1:8">
      <c r="A1085" s="9"/>
      <c r="B1085" s="51"/>
      <c r="C1085" s="51"/>
      <c r="D1085" s="10"/>
      <c r="E1085" s="9"/>
      <c r="F1085" s="9"/>
      <c r="G1085" s="11"/>
      <c r="H1085" s="11"/>
    </row>
    <row r="1086" spans="1:8">
      <c r="A1086" s="9"/>
      <c r="B1086" s="51"/>
      <c r="C1086" s="51"/>
      <c r="D1086" s="10"/>
      <c r="E1086" s="9"/>
      <c r="F1086" s="9"/>
      <c r="G1086" s="11"/>
      <c r="H1086" s="11"/>
    </row>
    <row r="1087" spans="1:8">
      <c r="A1087" s="9"/>
      <c r="B1087" s="51"/>
      <c r="C1087" s="51"/>
      <c r="D1087" s="10"/>
      <c r="E1087" s="9"/>
      <c r="F1087" s="9"/>
      <c r="G1087" s="11"/>
      <c r="H1087" s="11"/>
    </row>
    <row r="1088" spans="1:8">
      <c r="A1088" s="9"/>
      <c r="B1088" s="51"/>
      <c r="C1088" s="51"/>
      <c r="D1088" s="10"/>
      <c r="E1088" s="9"/>
      <c r="F1088" s="9"/>
      <c r="G1088" s="11"/>
      <c r="H1088" s="11"/>
    </row>
    <row r="1089" spans="1:8">
      <c r="A1089" s="9"/>
      <c r="B1089" s="51"/>
      <c r="C1089" s="51"/>
      <c r="D1089" s="10"/>
      <c r="E1089" s="9"/>
      <c r="F1089" s="9"/>
      <c r="G1089" s="11"/>
      <c r="H1089" s="11"/>
    </row>
    <row r="1090" spans="1:8">
      <c r="A1090" s="9"/>
      <c r="B1090" s="51"/>
      <c r="C1090" s="51"/>
      <c r="D1090" s="10"/>
      <c r="E1090" s="9"/>
      <c r="F1090" s="9"/>
      <c r="G1090" s="11"/>
      <c r="H1090" s="11"/>
    </row>
    <row r="1091" spans="1:8">
      <c r="A1091" s="9"/>
      <c r="B1091" s="51"/>
      <c r="C1091" s="51"/>
      <c r="D1091" s="10"/>
      <c r="E1091" s="9"/>
      <c r="F1091" s="9"/>
      <c r="G1091" s="11"/>
      <c r="H1091" s="11"/>
    </row>
    <row r="1092" spans="1:8">
      <c r="A1092" s="9"/>
      <c r="B1092" s="51"/>
      <c r="C1092" s="51"/>
      <c r="D1092" s="10"/>
      <c r="E1092" s="9"/>
      <c r="F1092" s="9"/>
      <c r="G1092" s="11"/>
      <c r="H1092" s="11"/>
    </row>
    <row r="1093" spans="1:8">
      <c r="A1093" s="9"/>
      <c r="B1093" s="51"/>
      <c r="C1093" s="51"/>
      <c r="D1093" s="10"/>
      <c r="E1093" s="9"/>
      <c r="F1093" s="9"/>
      <c r="G1093" s="11"/>
      <c r="H1093" s="11"/>
    </row>
    <row r="1094" spans="1:8">
      <c r="A1094" s="9"/>
      <c r="B1094" s="51"/>
      <c r="C1094" s="51"/>
      <c r="D1094" s="10"/>
      <c r="E1094" s="9"/>
      <c r="F1094" s="9"/>
      <c r="G1094" s="11"/>
      <c r="H1094" s="11"/>
    </row>
    <row r="1095" spans="1:8">
      <c r="A1095" s="9"/>
      <c r="B1095" s="51"/>
      <c r="C1095" s="51"/>
      <c r="D1095" s="10"/>
      <c r="E1095" s="9"/>
      <c r="F1095" s="9"/>
      <c r="G1095" s="11"/>
      <c r="H1095" s="11"/>
    </row>
    <row r="1096" spans="1:8">
      <c r="A1096" s="9"/>
      <c r="B1096" s="51"/>
      <c r="C1096" s="51"/>
      <c r="D1096" s="10"/>
      <c r="E1096" s="9"/>
      <c r="F1096" s="9"/>
      <c r="G1096" s="11"/>
      <c r="H1096" s="11"/>
    </row>
    <row r="1097" spans="1:8">
      <c r="A1097" s="9"/>
      <c r="B1097" s="51"/>
      <c r="C1097" s="51"/>
      <c r="D1097" s="10"/>
      <c r="E1097" s="9"/>
      <c r="F1097" s="9"/>
      <c r="G1097" s="11"/>
      <c r="H1097" s="11"/>
    </row>
    <row r="1098" spans="1:8">
      <c r="A1098" s="9"/>
      <c r="B1098" s="51"/>
      <c r="C1098" s="51"/>
      <c r="D1098" s="10"/>
      <c r="E1098" s="9"/>
      <c r="F1098" s="9"/>
      <c r="G1098" s="11"/>
      <c r="H1098" s="11"/>
    </row>
    <row r="1099" spans="1:8">
      <c r="A1099" s="9"/>
      <c r="B1099" s="51"/>
      <c r="C1099" s="51"/>
      <c r="D1099" s="10"/>
      <c r="E1099" s="9"/>
      <c r="F1099" s="9"/>
      <c r="G1099" s="11"/>
      <c r="H1099" s="11"/>
    </row>
    <row r="1100" spans="1:8">
      <c r="A1100" s="9"/>
      <c r="B1100" s="51"/>
      <c r="C1100" s="51"/>
      <c r="D1100" s="10"/>
      <c r="E1100" s="9"/>
      <c r="F1100" s="9"/>
      <c r="G1100" s="11"/>
      <c r="H1100" s="11"/>
    </row>
    <row r="1101" spans="1:8">
      <c r="A1101" s="9"/>
      <c r="B1101" s="51"/>
      <c r="C1101" s="51"/>
      <c r="D1101" s="10"/>
      <c r="E1101" s="9"/>
      <c r="F1101" s="9"/>
      <c r="G1101" s="11"/>
      <c r="H1101" s="11"/>
    </row>
    <row r="1102" spans="1:8">
      <c r="A1102" s="9"/>
      <c r="B1102" s="51"/>
      <c r="C1102" s="51"/>
      <c r="D1102" s="10"/>
      <c r="E1102" s="9"/>
      <c r="F1102" s="9"/>
      <c r="G1102" s="11"/>
      <c r="H1102" s="11"/>
    </row>
    <row r="1103" spans="1:8">
      <c r="A1103" s="9"/>
      <c r="B1103" s="51"/>
      <c r="C1103" s="51"/>
      <c r="D1103" s="10"/>
      <c r="E1103" s="9"/>
      <c r="F1103" s="9"/>
      <c r="G1103" s="11"/>
      <c r="H1103" s="11"/>
    </row>
    <row r="1104" spans="1:8">
      <c r="A1104" s="9"/>
      <c r="B1104" s="51"/>
      <c r="C1104" s="51"/>
      <c r="D1104" s="10"/>
      <c r="E1104" s="9"/>
      <c r="F1104" s="9"/>
      <c r="G1104" s="11"/>
      <c r="H1104" s="11"/>
    </row>
    <row r="1105" spans="1:8">
      <c r="A1105" s="9"/>
      <c r="B1105" s="51"/>
      <c r="C1105" s="51"/>
      <c r="D1105" s="10"/>
      <c r="E1105" s="9"/>
      <c r="F1105" s="9"/>
      <c r="G1105" s="11"/>
      <c r="H1105" s="11"/>
    </row>
    <row r="1106" spans="1:8">
      <c r="A1106" s="9"/>
      <c r="B1106" s="51"/>
      <c r="C1106" s="51"/>
      <c r="D1106" s="10"/>
      <c r="E1106" s="9"/>
      <c r="F1106" s="9"/>
      <c r="G1106" s="11"/>
      <c r="H1106" s="11"/>
    </row>
    <row r="1107" spans="1:8">
      <c r="A1107" s="9"/>
      <c r="B1107" s="51"/>
      <c r="C1107" s="51"/>
      <c r="D1107" s="10"/>
      <c r="E1107" s="9"/>
      <c r="F1107" s="9"/>
      <c r="G1107" s="11"/>
      <c r="H1107" s="11"/>
    </row>
    <row r="1108" spans="1:8">
      <c r="A1108" s="9"/>
      <c r="B1108" s="51"/>
      <c r="C1108" s="51"/>
      <c r="D1108" s="10"/>
      <c r="E1108" s="9"/>
      <c r="F1108" s="9"/>
      <c r="G1108" s="11"/>
      <c r="H1108" s="11"/>
    </row>
    <row r="1109" spans="1:8">
      <c r="A1109" s="9"/>
      <c r="B1109" s="51"/>
      <c r="C1109" s="51"/>
      <c r="D1109" s="10"/>
      <c r="E1109" s="9"/>
      <c r="F1109" s="9"/>
      <c r="G1109" s="11"/>
      <c r="H1109" s="11"/>
    </row>
    <row r="1110" spans="1:8">
      <c r="A1110" s="9"/>
      <c r="B1110" s="51"/>
      <c r="C1110" s="51"/>
      <c r="D1110" s="10"/>
      <c r="E1110" s="9"/>
      <c r="F1110" s="9"/>
      <c r="G1110" s="11"/>
      <c r="H1110" s="11"/>
    </row>
    <row r="1111" spans="1:8">
      <c r="A1111" s="9"/>
      <c r="B1111" s="51"/>
      <c r="C1111" s="51"/>
      <c r="D1111" s="10"/>
      <c r="E1111" s="9"/>
      <c r="F1111" s="9"/>
      <c r="G1111" s="11"/>
      <c r="H1111" s="11"/>
    </row>
    <row r="1112" spans="1:8">
      <c r="A1112" s="9"/>
      <c r="B1112" s="51"/>
      <c r="C1112" s="51"/>
      <c r="D1112" s="10"/>
      <c r="E1112" s="9"/>
      <c r="F1112" s="9"/>
      <c r="G1112" s="11"/>
      <c r="H1112" s="11"/>
    </row>
    <row r="1113" spans="1:8">
      <c r="A1113" s="9"/>
      <c r="B1113" s="51"/>
      <c r="C1113" s="51"/>
      <c r="D1113" s="10"/>
      <c r="E1113" s="9"/>
      <c r="F1113" s="9"/>
      <c r="G1113" s="11"/>
      <c r="H1113" s="11"/>
    </row>
    <row r="1114" spans="1:8">
      <c r="A1114" s="9"/>
      <c r="B1114" s="51"/>
      <c r="C1114" s="51"/>
      <c r="D1114" s="10"/>
      <c r="E1114" s="9"/>
      <c r="F1114" s="9"/>
      <c r="G1114" s="11"/>
      <c r="H1114" s="11"/>
    </row>
    <row r="1115" spans="1:8">
      <c r="A1115" s="9"/>
      <c r="B1115" s="51"/>
      <c r="C1115" s="51"/>
      <c r="D1115" s="10"/>
      <c r="E1115" s="9"/>
      <c r="F1115" s="9"/>
      <c r="G1115" s="11"/>
      <c r="H1115" s="11"/>
    </row>
    <row r="1116" spans="1:8">
      <c r="A1116" s="9"/>
      <c r="B1116" s="51"/>
      <c r="C1116" s="51"/>
      <c r="D1116" s="10"/>
      <c r="E1116" s="9"/>
      <c r="F1116" s="9"/>
      <c r="G1116" s="11"/>
      <c r="H1116" s="11"/>
    </row>
    <row r="1117" spans="1:8">
      <c r="A1117" s="9"/>
      <c r="B1117" s="51"/>
      <c r="C1117" s="51"/>
      <c r="D1117" s="10"/>
      <c r="E1117" s="9"/>
      <c r="F1117" s="9"/>
      <c r="G1117" s="11"/>
      <c r="H1117" s="11"/>
    </row>
    <row r="1118" spans="1:8">
      <c r="A1118" s="9"/>
      <c r="B1118" s="51"/>
      <c r="C1118" s="51"/>
      <c r="D1118" s="10"/>
      <c r="E1118" s="9"/>
      <c r="F1118" s="9"/>
      <c r="G1118" s="11"/>
      <c r="H1118" s="11"/>
    </row>
    <row r="1119" spans="1:8">
      <c r="A1119" s="9"/>
      <c r="B1119" s="51"/>
      <c r="C1119" s="51"/>
      <c r="D1119" s="10"/>
      <c r="E1119" s="9"/>
      <c r="F1119" s="9"/>
      <c r="G1119" s="11"/>
      <c r="H1119" s="11"/>
    </row>
    <row r="1120" spans="1:8">
      <c r="A1120" s="9"/>
      <c r="B1120" s="51"/>
      <c r="C1120" s="51"/>
      <c r="D1120" s="10"/>
      <c r="E1120" s="9"/>
      <c r="F1120" s="9"/>
      <c r="G1120" s="11"/>
      <c r="H1120" s="11"/>
    </row>
    <row r="1121" spans="1:8">
      <c r="A1121" s="9"/>
      <c r="B1121" s="51"/>
      <c r="C1121" s="51"/>
      <c r="D1121" s="10"/>
      <c r="E1121" s="9"/>
      <c r="F1121" s="9"/>
      <c r="G1121" s="11"/>
      <c r="H1121" s="11"/>
    </row>
    <row r="1122" spans="1:8">
      <c r="A1122" s="9"/>
      <c r="B1122" s="51"/>
      <c r="C1122" s="51"/>
      <c r="D1122" s="10"/>
      <c r="E1122" s="9"/>
      <c r="F1122" s="9"/>
      <c r="G1122" s="11"/>
      <c r="H1122" s="11"/>
    </row>
    <row r="1123" spans="1:8">
      <c r="A1123" s="9"/>
      <c r="B1123" s="51"/>
      <c r="C1123" s="51"/>
      <c r="D1123" s="10"/>
      <c r="E1123" s="9"/>
      <c r="F1123" s="9"/>
      <c r="G1123" s="11"/>
      <c r="H1123" s="11"/>
    </row>
    <row r="1124" spans="1:8">
      <c r="A1124" s="9"/>
      <c r="B1124" s="51"/>
      <c r="C1124" s="51"/>
      <c r="D1124" s="10"/>
      <c r="E1124" s="9"/>
      <c r="F1124" s="9"/>
      <c r="G1124" s="11"/>
      <c r="H1124" s="11"/>
    </row>
    <row r="1125" spans="1:8">
      <c r="A1125" s="9"/>
      <c r="B1125" s="51"/>
      <c r="C1125" s="51"/>
      <c r="D1125" s="10"/>
      <c r="E1125" s="9"/>
      <c r="F1125" s="9"/>
      <c r="G1125" s="11"/>
      <c r="H1125" s="11"/>
    </row>
    <row r="1126" spans="1:8">
      <c r="A1126" s="9"/>
      <c r="B1126" s="51"/>
      <c r="C1126" s="51"/>
      <c r="D1126" s="10"/>
      <c r="E1126" s="9"/>
      <c r="F1126" s="9"/>
      <c r="G1126" s="11"/>
      <c r="H1126" s="11"/>
    </row>
    <row r="1127" spans="1:8">
      <c r="A1127" s="9"/>
      <c r="B1127" s="51"/>
      <c r="C1127" s="51"/>
      <c r="D1127" s="10"/>
      <c r="E1127" s="9"/>
      <c r="F1127" s="9"/>
      <c r="G1127" s="11"/>
      <c r="H1127" s="11"/>
    </row>
    <row r="1128" spans="1:8">
      <c r="A1128" s="9"/>
      <c r="B1128" s="51"/>
      <c r="C1128" s="51"/>
      <c r="D1128" s="10"/>
      <c r="E1128" s="9"/>
      <c r="F1128" s="9"/>
      <c r="G1128" s="11"/>
      <c r="H1128" s="11"/>
    </row>
    <row r="1129" spans="1:8">
      <c r="A1129" s="9"/>
      <c r="B1129" s="51"/>
      <c r="C1129" s="51"/>
      <c r="D1129" s="10"/>
      <c r="E1129" s="9"/>
      <c r="F1129" s="9"/>
      <c r="G1129" s="11"/>
      <c r="H1129" s="11"/>
    </row>
    <row r="1130" spans="1:8">
      <c r="A1130" s="9"/>
      <c r="B1130" s="51"/>
      <c r="C1130" s="51"/>
      <c r="D1130" s="10"/>
      <c r="E1130" s="9"/>
      <c r="F1130" s="9"/>
      <c r="G1130" s="11"/>
      <c r="H1130" s="11"/>
    </row>
    <row r="1131" spans="1:8">
      <c r="A1131" s="9"/>
      <c r="B1131" s="51"/>
      <c r="C1131" s="51"/>
      <c r="D1131" s="10"/>
      <c r="E1131" s="9"/>
      <c r="F1131" s="9"/>
      <c r="G1131" s="11"/>
      <c r="H1131" s="11"/>
    </row>
    <row r="1132" spans="1:8">
      <c r="A1132" s="9"/>
      <c r="B1132" s="51"/>
      <c r="C1132" s="51"/>
      <c r="D1132" s="10"/>
      <c r="E1132" s="9"/>
      <c r="F1132" s="9"/>
      <c r="G1132" s="11"/>
      <c r="H1132" s="11"/>
    </row>
    <row r="1133" spans="1:8">
      <c r="A1133" s="9"/>
      <c r="B1133" s="51"/>
      <c r="C1133" s="51"/>
      <c r="D1133" s="10"/>
      <c r="E1133" s="9"/>
      <c r="F1133" s="9"/>
      <c r="G1133" s="11"/>
      <c r="H1133" s="11"/>
    </row>
    <row r="1134" spans="1:8">
      <c r="A1134" s="9"/>
      <c r="B1134" s="51"/>
      <c r="C1134" s="51"/>
      <c r="D1134" s="10"/>
      <c r="E1134" s="9"/>
      <c r="F1134" s="9"/>
      <c r="G1134" s="11"/>
      <c r="H1134" s="11"/>
    </row>
    <row r="1135" spans="1:8">
      <c r="A1135" s="9"/>
      <c r="B1135" s="51"/>
      <c r="C1135" s="51"/>
      <c r="D1135" s="10"/>
      <c r="E1135" s="9"/>
      <c r="F1135" s="9"/>
      <c r="G1135" s="11"/>
      <c r="H1135" s="11"/>
    </row>
    <row r="1136" spans="1:8">
      <c r="A1136" s="9"/>
      <c r="B1136" s="51"/>
      <c r="C1136" s="51"/>
      <c r="D1136" s="10"/>
      <c r="E1136" s="9"/>
      <c r="F1136" s="9"/>
      <c r="G1136" s="11"/>
      <c r="H1136" s="11"/>
    </row>
    <row r="1137" spans="1:8">
      <c r="A1137" s="9"/>
      <c r="B1137" s="51"/>
      <c r="C1137" s="51"/>
      <c r="D1137" s="10"/>
      <c r="E1137" s="9"/>
      <c r="F1137" s="9"/>
      <c r="G1137" s="11"/>
      <c r="H1137" s="11"/>
    </row>
    <row r="1138" spans="1:8">
      <c r="A1138" s="9"/>
      <c r="B1138" s="51"/>
      <c r="C1138" s="51"/>
      <c r="D1138" s="10"/>
      <c r="E1138" s="9"/>
      <c r="F1138" s="9"/>
      <c r="G1138" s="11"/>
      <c r="H1138" s="11"/>
    </row>
    <row r="1139" spans="1:8">
      <c r="A1139" s="9"/>
      <c r="B1139" s="51"/>
      <c r="C1139" s="51"/>
      <c r="D1139" s="10"/>
      <c r="E1139" s="9"/>
      <c r="F1139" s="9"/>
      <c r="G1139" s="11"/>
      <c r="H1139" s="11"/>
    </row>
    <row r="1140" spans="1:8">
      <c r="A1140" s="9"/>
      <c r="B1140" s="51"/>
      <c r="C1140" s="51"/>
      <c r="D1140" s="10"/>
      <c r="E1140" s="9"/>
      <c r="F1140" s="9"/>
      <c r="G1140" s="11"/>
      <c r="H1140" s="11"/>
    </row>
    <row r="1141" spans="1:8">
      <c r="A1141" s="9"/>
      <c r="B1141" s="51"/>
      <c r="C1141" s="51"/>
      <c r="D1141" s="10"/>
      <c r="E1141" s="9"/>
      <c r="F1141" s="9"/>
      <c r="G1141" s="11"/>
      <c r="H1141" s="11"/>
    </row>
    <row r="1142" spans="1:8">
      <c r="A1142" s="9"/>
      <c r="B1142" s="51"/>
      <c r="C1142" s="51"/>
      <c r="D1142" s="10"/>
      <c r="E1142" s="9"/>
      <c r="F1142" s="9"/>
      <c r="G1142" s="11"/>
      <c r="H1142" s="11"/>
    </row>
    <row r="1143" spans="1:8">
      <c r="A1143" s="9"/>
      <c r="B1143" s="51"/>
      <c r="C1143" s="51"/>
      <c r="D1143" s="10"/>
      <c r="E1143" s="9"/>
      <c r="F1143" s="9"/>
      <c r="G1143" s="11"/>
      <c r="H1143" s="11"/>
    </row>
    <row r="1144" spans="1:8">
      <c r="A1144" s="9"/>
      <c r="B1144" s="51"/>
      <c r="C1144" s="51"/>
      <c r="D1144" s="10"/>
      <c r="E1144" s="9"/>
      <c r="F1144" s="9"/>
      <c r="G1144" s="11"/>
      <c r="H1144" s="11"/>
    </row>
    <row r="1145" spans="1:8">
      <c r="A1145" s="9"/>
      <c r="B1145" s="51"/>
      <c r="C1145" s="51"/>
      <c r="D1145" s="10"/>
      <c r="E1145" s="9"/>
      <c r="F1145" s="9"/>
      <c r="G1145" s="11"/>
      <c r="H1145" s="11"/>
    </row>
    <row r="1146" spans="1:8">
      <c r="A1146" s="9"/>
      <c r="B1146" s="51"/>
      <c r="C1146" s="51"/>
      <c r="D1146" s="10"/>
      <c r="E1146" s="9"/>
      <c r="F1146" s="9"/>
      <c r="G1146" s="11"/>
      <c r="H1146" s="11"/>
    </row>
    <row r="1147" spans="1:8">
      <c r="A1147" s="9"/>
      <c r="B1147" s="51"/>
      <c r="C1147" s="51"/>
      <c r="D1147" s="10"/>
      <c r="E1147" s="9"/>
      <c r="F1147" s="9"/>
      <c r="G1147" s="11"/>
      <c r="H1147" s="11"/>
    </row>
    <row r="1148" spans="1:8">
      <c r="A1148" s="9"/>
      <c r="B1148" s="51"/>
      <c r="C1148" s="51"/>
      <c r="D1148" s="10"/>
      <c r="E1148" s="9"/>
      <c r="F1148" s="9"/>
      <c r="G1148" s="11"/>
      <c r="H1148" s="11"/>
    </row>
    <row r="1149" spans="1:8">
      <c r="A1149" s="9"/>
      <c r="B1149" s="51"/>
      <c r="C1149" s="51"/>
      <c r="D1149" s="10"/>
      <c r="E1149" s="9"/>
      <c r="F1149" s="9"/>
      <c r="G1149" s="11"/>
      <c r="H1149" s="11"/>
    </row>
    <row r="1150" spans="1:8">
      <c r="A1150" s="9"/>
      <c r="B1150" s="51"/>
      <c r="C1150" s="51"/>
      <c r="D1150" s="10"/>
      <c r="E1150" s="9"/>
      <c r="F1150" s="9"/>
      <c r="G1150" s="11"/>
      <c r="H1150" s="11"/>
    </row>
    <row r="1151" spans="1:8">
      <c r="A1151" s="9"/>
      <c r="B1151" s="51"/>
      <c r="C1151" s="51"/>
      <c r="D1151" s="10"/>
      <c r="E1151" s="9"/>
      <c r="F1151" s="9"/>
      <c r="G1151" s="11"/>
      <c r="H1151" s="11"/>
    </row>
    <row r="1152" spans="1:8">
      <c r="A1152" s="9"/>
      <c r="B1152" s="51"/>
      <c r="C1152" s="51"/>
      <c r="D1152" s="10"/>
      <c r="E1152" s="9"/>
      <c r="F1152" s="9"/>
      <c r="G1152" s="11"/>
      <c r="H1152" s="11"/>
    </row>
    <row r="1153" spans="1:8">
      <c r="A1153" s="9"/>
      <c r="B1153" s="51"/>
      <c r="C1153" s="51"/>
      <c r="D1153" s="10"/>
      <c r="E1153" s="9"/>
      <c r="F1153" s="9"/>
      <c r="G1153" s="11"/>
      <c r="H1153" s="11"/>
    </row>
    <row r="1154" spans="1:8">
      <c r="A1154" s="9"/>
      <c r="B1154" s="51"/>
      <c r="C1154" s="51"/>
      <c r="D1154" s="10"/>
      <c r="E1154" s="9"/>
      <c r="F1154" s="9"/>
      <c r="G1154" s="11"/>
      <c r="H1154" s="11"/>
    </row>
    <row r="1155" spans="1:8">
      <c r="A1155" s="9"/>
      <c r="B1155" s="51"/>
      <c r="C1155" s="51"/>
      <c r="D1155" s="10"/>
      <c r="E1155" s="9"/>
      <c r="F1155" s="9"/>
      <c r="G1155" s="11"/>
      <c r="H1155" s="11"/>
    </row>
    <row r="1156" spans="1:8">
      <c r="A1156" s="9"/>
      <c r="B1156" s="51"/>
      <c r="C1156" s="51"/>
      <c r="D1156" s="10"/>
      <c r="E1156" s="9"/>
      <c r="F1156" s="9"/>
      <c r="G1156" s="11"/>
      <c r="H1156" s="11"/>
    </row>
    <row r="1157" spans="1:8">
      <c r="A1157" s="9"/>
      <c r="B1157" s="51"/>
      <c r="C1157" s="51"/>
      <c r="D1157" s="10"/>
      <c r="E1157" s="9"/>
      <c r="F1157" s="9"/>
      <c r="G1157" s="11"/>
      <c r="H1157" s="11"/>
    </row>
    <row r="1158" spans="1:8">
      <c r="A1158" s="9"/>
      <c r="B1158" s="51"/>
      <c r="C1158" s="51"/>
      <c r="D1158" s="10"/>
      <c r="E1158" s="9"/>
      <c r="F1158" s="9"/>
      <c r="G1158" s="11"/>
      <c r="H1158" s="11"/>
    </row>
    <row r="1159" spans="1:8">
      <c r="A1159" s="9"/>
      <c r="B1159" s="51"/>
      <c r="C1159" s="51"/>
      <c r="D1159" s="10"/>
      <c r="E1159" s="9"/>
      <c r="F1159" s="9"/>
      <c r="G1159" s="11"/>
      <c r="H1159" s="11"/>
    </row>
    <row r="1160" spans="1:8">
      <c r="A1160" s="9"/>
      <c r="B1160" s="51"/>
      <c r="C1160" s="51"/>
      <c r="D1160" s="10"/>
      <c r="E1160" s="9"/>
      <c r="F1160" s="9"/>
      <c r="G1160" s="11"/>
      <c r="H1160" s="11"/>
    </row>
    <row r="1161" spans="1:8">
      <c r="A1161" s="9"/>
      <c r="B1161" s="51"/>
      <c r="C1161" s="51"/>
      <c r="D1161" s="10"/>
      <c r="E1161" s="9"/>
      <c r="F1161" s="9"/>
      <c r="G1161" s="11"/>
      <c r="H1161" s="11"/>
    </row>
    <row r="1162" spans="1:8">
      <c r="A1162" s="9"/>
      <c r="B1162" s="51"/>
      <c r="C1162" s="51"/>
      <c r="D1162" s="10"/>
      <c r="E1162" s="9"/>
      <c r="F1162" s="9"/>
      <c r="G1162" s="11"/>
      <c r="H1162" s="11"/>
    </row>
    <row r="1163" spans="1:8">
      <c r="A1163" s="9"/>
      <c r="B1163" s="51"/>
      <c r="C1163" s="51"/>
      <c r="D1163" s="10"/>
      <c r="E1163" s="9"/>
      <c r="F1163" s="9"/>
      <c r="G1163" s="11"/>
      <c r="H1163" s="11"/>
    </row>
    <row r="1164" spans="1:8">
      <c r="A1164" s="9"/>
      <c r="B1164" s="51"/>
      <c r="C1164" s="51"/>
      <c r="D1164" s="10"/>
      <c r="E1164" s="9"/>
      <c r="F1164" s="9"/>
      <c r="G1164" s="11"/>
      <c r="H1164" s="11"/>
    </row>
    <row r="1165" spans="1:8">
      <c r="A1165" s="9"/>
      <c r="B1165" s="51"/>
      <c r="C1165" s="51"/>
      <c r="D1165" s="10"/>
      <c r="E1165" s="9"/>
      <c r="F1165" s="9"/>
      <c r="G1165" s="11"/>
      <c r="H1165" s="11"/>
    </row>
    <row r="1166" spans="1:8">
      <c r="A1166" s="9"/>
      <c r="B1166" s="51"/>
      <c r="C1166" s="51"/>
      <c r="D1166" s="10"/>
      <c r="E1166" s="9"/>
      <c r="F1166" s="9"/>
      <c r="G1166" s="11"/>
      <c r="H1166" s="11"/>
    </row>
    <row r="1167" spans="1:8">
      <c r="A1167" s="9"/>
      <c r="B1167" s="51"/>
      <c r="C1167" s="51"/>
      <c r="D1167" s="10"/>
      <c r="E1167" s="9"/>
      <c r="F1167" s="9"/>
      <c r="G1167" s="11"/>
      <c r="H1167" s="11"/>
    </row>
    <row r="1168" spans="1:8">
      <c r="A1168" s="9"/>
      <c r="B1168" s="51"/>
      <c r="C1168" s="51"/>
      <c r="D1168" s="10"/>
      <c r="E1168" s="9"/>
      <c r="F1168" s="9"/>
      <c r="G1168" s="11"/>
      <c r="H1168" s="11"/>
    </row>
    <row r="1169" spans="1:8">
      <c r="A1169" s="9"/>
      <c r="B1169" s="51"/>
      <c r="C1169" s="51"/>
      <c r="D1169" s="10"/>
      <c r="E1169" s="9"/>
      <c r="F1169" s="9"/>
      <c r="G1169" s="11"/>
      <c r="H1169" s="11"/>
    </row>
    <row r="1170" spans="1:8">
      <c r="A1170" s="9"/>
      <c r="B1170" s="51"/>
      <c r="C1170" s="51"/>
      <c r="D1170" s="10"/>
      <c r="E1170" s="9"/>
      <c r="F1170" s="9"/>
      <c r="G1170" s="11"/>
      <c r="H1170" s="11"/>
    </row>
    <row r="1171" spans="1:8">
      <c r="A1171" s="9"/>
      <c r="B1171" s="51"/>
      <c r="C1171" s="51"/>
      <c r="D1171" s="10"/>
      <c r="E1171" s="9"/>
      <c r="F1171" s="9"/>
      <c r="G1171" s="11"/>
      <c r="H1171" s="11"/>
    </row>
    <row r="1172" spans="1:8">
      <c r="A1172" s="9"/>
      <c r="B1172" s="51"/>
      <c r="C1172" s="51"/>
      <c r="D1172" s="10"/>
      <c r="E1172" s="9"/>
      <c r="F1172" s="9"/>
      <c r="G1172" s="11"/>
      <c r="H1172" s="11"/>
    </row>
    <row r="1173" spans="1:8">
      <c r="A1173" s="9"/>
      <c r="B1173" s="51"/>
      <c r="C1173" s="51"/>
      <c r="D1173" s="10"/>
      <c r="E1173" s="9"/>
      <c r="F1173" s="9"/>
      <c r="G1173" s="11"/>
      <c r="H1173" s="11"/>
    </row>
    <row r="1174" spans="1:8">
      <c r="A1174" s="9"/>
      <c r="B1174" s="51"/>
      <c r="C1174" s="51"/>
      <c r="D1174" s="10"/>
      <c r="E1174" s="9"/>
      <c r="F1174" s="9"/>
      <c r="G1174" s="11"/>
      <c r="H1174" s="11"/>
    </row>
    <row r="1175" spans="1:8">
      <c r="A1175" s="9"/>
      <c r="B1175" s="51"/>
      <c r="C1175" s="51"/>
      <c r="D1175" s="10"/>
      <c r="E1175" s="9"/>
      <c r="F1175" s="9"/>
      <c r="G1175" s="11"/>
      <c r="H1175" s="11"/>
    </row>
    <row r="1176" spans="1:8">
      <c r="A1176" s="9"/>
      <c r="B1176" s="51"/>
      <c r="C1176" s="51"/>
      <c r="D1176" s="10"/>
      <c r="E1176" s="9"/>
      <c r="F1176" s="9"/>
      <c r="G1176" s="11"/>
      <c r="H1176" s="11"/>
    </row>
    <row r="1177" spans="1:8">
      <c r="A1177" s="9"/>
      <c r="B1177" s="51"/>
      <c r="C1177" s="51"/>
      <c r="D1177" s="10"/>
      <c r="E1177" s="9"/>
      <c r="F1177" s="9"/>
      <c r="G1177" s="11"/>
      <c r="H1177" s="11"/>
    </row>
    <row r="1178" spans="1:8">
      <c r="A1178" s="9"/>
      <c r="B1178" s="51"/>
      <c r="C1178" s="51"/>
      <c r="D1178" s="10"/>
      <c r="E1178" s="9"/>
      <c r="F1178" s="9"/>
      <c r="G1178" s="11"/>
      <c r="H1178" s="11"/>
    </row>
    <row r="1179" spans="1:8">
      <c r="A1179" s="9"/>
      <c r="B1179" s="51"/>
      <c r="C1179" s="51"/>
      <c r="D1179" s="10"/>
      <c r="E1179" s="9"/>
      <c r="F1179" s="9"/>
      <c r="G1179" s="11"/>
      <c r="H1179" s="11"/>
    </row>
    <row r="1180" spans="1:8">
      <c r="A1180" s="9"/>
      <c r="B1180" s="51"/>
      <c r="C1180" s="51"/>
      <c r="D1180" s="10"/>
      <c r="E1180" s="9"/>
      <c r="F1180" s="9"/>
      <c r="G1180" s="11"/>
      <c r="H1180" s="11"/>
    </row>
    <row r="1181" spans="1:8">
      <c r="A1181" s="9"/>
      <c r="B1181" s="51"/>
      <c r="C1181" s="51"/>
      <c r="D1181" s="10"/>
      <c r="E1181" s="9"/>
      <c r="F1181" s="9"/>
      <c r="G1181" s="11"/>
      <c r="H1181" s="11"/>
    </row>
    <row r="1182" spans="1:8">
      <c r="A1182" s="9"/>
      <c r="B1182" s="51"/>
      <c r="C1182" s="51"/>
      <c r="D1182" s="10"/>
      <c r="E1182" s="9"/>
      <c r="F1182" s="9"/>
      <c r="G1182" s="11"/>
      <c r="H1182" s="11"/>
    </row>
    <row r="1183" spans="1:8">
      <c r="A1183" s="9"/>
      <c r="B1183" s="51"/>
      <c r="C1183" s="51"/>
      <c r="D1183" s="10"/>
      <c r="E1183" s="9"/>
      <c r="F1183" s="9"/>
      <c r="G1183" s="11"/>
      <c r="H1183" s="11"/>
    </row>
    <row r="1184" spans="1:8">
      <c r="A1184" s="9"/>
      <c r="B1184" s="51"/>
      <c r="C1184" s="51"/>
      <c r="D1184" s="10"/>
      <c r="E1184" s="9"/>
      <c r="F1184" s="9"/>
      <c r="G1184" s="11"/>
      <c r="H1184" s="11"/>
    </row>
    <row r="1185" spans="1:8">
      <c r="A1185" s="9"/>
      <c r="B1185" s="51"/>
      <c r="C1185" s="51"/>
      <c r="D1185" s="10"/>
      <c r="E1185" s="9"/>
      <c r="F1185" s="9"/>
      <c r="G1185" s="11"/>
      <c r="H1185" s="11"/>
    </row>
    <row r="1186" spans="1:8">
      <c r="A1186" s="9"/>
      <c r="B1186" s="51"/>
      <c r="C1186" s="51"/>
      <c r="D1186" s="10"/>
      <c r="E1186" s="9"/>
      <c r="F1186" s="9"/>
      <c r="G1186" s="11"/>
      <c r="H1186" s="11"/>
    </row>
    <row r="1187" spans="1:8">
      <c r="A1187" s="9"/>
      <c r="B1187" s="51"/>
      <c r="C1187" s="51"/>
      <c r="D1187" s="10"/>
      <c r="E1187" s="9"/>
      <c r="F1187" s="9"/>
      <c r="G1187" s="11"/>
      <c r="H1187" s="11"/>
    </row>
    <row r="1188" spans="1:8">
      <c r="A1188" s="9"/>
      <c r="B1188" s="51"/>
      <c r="C1188" s="51"/>
      <c r="D1188" s="10"/>
      <c r="E1188" s="9"/>
      <c r="F1188" s="9"/>
      <c r="G1188" s="11"/>
      <c r="H1188" s="11"/>
    </row>
    <row r="1189" spans="1:8">
      <c r="A1189" s="9"/>
      <c r="B1189" s="51"/>
      <c r="C1189" s="51"/>
      <c r="D1189" s="10"/>
      <c r="E1189" s="9"/>
      <c r="F1189" s="9"/>
      <c r="G1189" s="11"/>
      <c r="H1189" s="11"/>
    </row>
    <row r="1190" spans="1:8">
      <c r="A1190" s="9"/>
      <c r="B1190" s="51"/>
      <c r="C1190" s="51"/>
      <c r="D1190" s="10"/>
      <c r="E1190" s="9"/>
      <c r="F1190" s="9"/>
      <c r="G1190" s="11"/>
      <c r="H1190" s="11"/>
    </row>
    <row r="1191" spans="1:8">
      <c r="A1191" s="9"/>
      <c r="B1191" s="51"/>
      <c r="C1191" s="51"/>
      <c r="D1191" s="10"/>
      <c r="E1191" s="9"/>
      <c r="F1191" s="9"/>
      <c r="G1191" s="11"/>
      <c r="H1191" s="11"/>
    </row>
    <row r="1192" spans="1:8">
      <c r="A1192" s="9"/>
      <c r="B1192" s="51"/>
      <c r="C1192" s="51"/>
      <c r="D1192" s="10"/>
      <c r="E1192" s="9"/>
      <c r="F1192" s="9"/>
      <c r="G1192" s="11"/>
      <c r="H1192" s="11"/>
    </row>
    <row r="1193" spans="1:8">
      <c r="A1193" s="9"/>
      <c r="B1193" s="51"/>
      <c r="C1193" s="51"/>
      <c r="D1193" s="10"/>
      <c r="E1193" s="9"/>
      <c r="F1193" s="9"/>
      <c r="G1193" s="11"/>
      <c r="H1193" s="11"/>
    </row>
    <row r="1194" spans="1:8">
      <c r="A1194" s="9"/>
      <c r="B1194" s="51"/>
      <c r="C1194" s="51"/>
      <c r="D1194" s="10"/>
      <c r="E1194" s="9"/>
      <c r="F1194" s="9"/>
      <c r="G1194" s="11"/>
      <c r="H1194" s="11"/>
    </row>
    <row r="1195" spans="1:8">
      <c r="A1195" s="9"/>
      <c r="B1195" s="51"/>
      <c r="C1195" s="51"/>
      <c r="D1195" s="10"/>
      <c r="E1195" s="9"/>
      <c r="F1195" s="9"/>
      <c r="G1195" s="11"/>
      <c r="H1195" s="11"/>
    </row>
    <row r="1196" spans="1:8">
      <c r="A1196" s="9"/>
      <c r="B1196" s="51"/>
      <c r="C1196" s="51"/>
      <c r="D1196" s="10"/>
      <c r="E1196" s="9"/>
      <c r="F1196" s="9"/>
      <c r="G1196" s="11"/>
      <c r="H1196" s="11"/>
    </row>
    <row r="1197" spans="1:8">
      <c r="A1197" s="9"/>
      <c r="B1197" s="51"/>
      <c r="C1197" s="51"/>
      <c r="D1197" s="10"/>
      <c r="E1197" s="9"/>
      <c r="F1197" s="9"/>
      <c r="G1197" s="11"/>
      <c r="H1197" s="11"/>
    </row>
    <row r="1198" spans="1:8">
      <c r="A1198" s="9"/>
      <c r="B1198" s="51"/>
      <c r="C1198" s="51"/>
      <c r="D1198" s="10"/>
      <c r="E1198" s="9"/>
      <c r="F1198" s="9"/>
      <c r="G1198" s="11"/>
      <c r="H1198" s="11"/>
    </row>
    <row r="1199" spans="1:8">
      <c r="A1199" s="9"/>
      <c r="B1199" s="51"/>
      <c r="C1199" s="51"/>
      <c r="D1199" s="10"/>
      <c r="E1199" s="9"/>
      <c r="F1199" s="9"/>
      <c r="G1199" s="11"/>
      <c r="H1199" s="11"/>
    </row>
    <row r="1200" spans="1:8">
      <c r="A1200" s="9"/>
      <c r="B1200" s="51"/>
      <c r="C1200" s="51"/>
      <c r="D1200" s="10"/>
      <c r="E1200" s="9"/>
      <c r="F1200" s="9"/>
      <c r="G1200" s="11"/>
      <c r="H1200" s="11"/>
    </row>
    <row r="1201" spans="1:8">
      <c r="A1201" s="9"/>
      <c r="B1201" s="51"/>
      <c r="C1201" s="51"/>
      <c r="D1201" s="10"/>
      <c r="E1201" s="9"/>
      <c r="F1201" s="9"/>
      <c r="G1201" s="11"/>
      <c r="H1201" s="11"/>
    </row>
    <row r="1202" spans="1:8">
      <c r="A1202" s="9"/>
      <c r="B1202" s="51"/>
      <c r="C1202" s="51"/>
      <c r="D1202" s="10"/>
      <c r="E1202" s="9"/>
      <c r="F1202" s="9"/>
      <c r="G1202" s="11"/>
      <c r="H1202" s="11"/>
    </row>
    <row r="1203" spans="1:8">
      <c r="A1203" s="9"/>
      <c r="B1203" s="51"/>
      <c r="C1203" s="51"/>
      <c r="D1203" s="10"/>
      <c r="E1203" s="9"/>
      <c r="F1203" s="9"/>
      <c r="G1203" s="11"/>
      <c r="H1203" s="11"/>
    </row>
    <row r="1204" spans="1:8">
      <c r="A1204" s="9"/>
      <c r="B1204" s="51"/>
      <c r="C1204" s="51"/>
      <c r="D1204" s="10"/>
      <c r="E1204" s="9"/>
      <c r="F1204" s="9"/>
      <c r="G1204" s="11"/>
      <c r="H1204" s="11"/>
    </row>
    <row r="1205" spans="1:8">
      <c r="A1205" s="9"/>
      <c r="B1205" s="51"/>
      <c r="C1205" s="51"/>
      <c r="D1205" s="10"/>
      <c r="E1205" s="9"/>
      <c r="F1205" s="9"/>
      <c r="G1205" s="11"/>
      <c r="H1205" s="11"/>
    </row>
    <row r="1206" spans="1:8">
      <c r="A1206" s="9"/>
      <c r="B1206" s="51"/>
      <c r="C1206" s="51"/>
      <c r="D1206" s="10"/>
      <c r="E1206" s="9"/>
      <c r="F1206" s="9"/>
      <c r="G1206" s="11"/>
      <c r="H1206" s="11"/>
    </row>
    <row r="1207" spans="1:8">
      <c r="A1207" s="9"/>
      <c r="B1207" s="51"/>
      <c r="C1207" s="51"/>
      <c r="D1207" s="10"/>
      <c r="E1207" s="9"/>
      <c r="F1207" s="9"/>
      <c r="G1207" s="11"/>
      <c r="H1207" s="11"/>
    </row>
    <row r="1208" spans="1:8">
      <c r="A1208" s="9"/>
      <c r="B1208" s="51"/>
      <c r="C1208" s="51"/>
      <c r="D1208" s="10"/>
      <c r="E1208" s="9"/>
      <c r="F1208" s="9"/>
      <c r="G1208" s="11"/>
      <c r="H1208" s="11"/>
    </row>
    <row r="1209" spans="1:8">
      <c r="A1209" s="9"/>
      <c r="B1209" s="51"/>
      <c r="C1209" s="51"/>
      <c r="D1209" s="10"/>
      <c r="E1209" s="9"/>
      <c r="F1209" s="9"/>
      <c r="G1209" s="11"/>
      <c r="H1209" s="11"/>
    </row>
    <row r="1210" spans="1:8">
      <c r="A1210" s="9"/>
      <c r="B1210" s="51"/>
      <c r="C1210" s="51"/>
      <c r="D1210" s="10"/>
      <c r="E1210" s="9"/>
      <c r="F1210" s="9"/>
      <c r="G1210" s="11"/>
      <c r="H1210" s="11"/>
    </row>
    <row r="1211" spans="1:8">
      <c r="A1211" s="9"/>
      <c r="B1211" s="51"/>
      <c r="C1211" s="51"/>
      <c r="D1211" s="10"/>
      <c r="E1211" s="9"/>
      <c r="F1211" s="9"/>
      <c r="G1211" s="11"/>
      <c r="H1211" s="11"/>
    </row>
    <row r="1212" spans="1:8">
      <c r="A1212" s="9"/>
      <c r="B1212" s="51"/>
      <c r="C1212" s="51"/>
      <c r="D1212" s="10"/>
      <c r="E1212" s="9"/>
      <c r="F1212" s="9"/>
      <c r="G1212" s="11"/>
      <c r="H1212" s="11"/>
    </row>
    <row r="1213" spans="1:8">
      <c r="A1213" s="9"/>
      <c r="B1213" s="51"/>
      <c r="C1213" s="51"/>
      <c r="D1213" s="10"/>
      <c r="E1213" s="9"/>
      <c r="F1213" s="9"/>
      <c r="G1213" s="11"/>
      <c r="H1213" s="11"/>
    </row>
    <row r="1214" spans="1:8">
      <c r="A1214" s="9"/>
      <c r="B1214" s="51"/>
      <c r="C1214" s="51"/>
      <c r="D1214" s="10"/>
      <c r="E1214" s="9"/>
      <c r="F1214" s="9"/>
      <c r="G1214" s="11"/>
      <c r="H1214" s="11"/>
    </row>
    <row r="1215" spans="1:8">
      <c r="A1215" s="9"/>
      <c r="B1215" s="51"/>
      <c r="C1215" s="51"/>
      <c r="D1215" s="10"/>
      <c r="E1215" s="9"/>
      <c r="F1215" s="9"/>
      <c r="G1215" s="11"/>
      <c r="H1215" s="11"/>
    </row>
    <row r="1216" spans="1:8">
      <c r="A1216" s="9"/>
      <c r="B1216" s="51"/>
      <c r="C1216" s="51"/>
      <c r="D1216" s="10"/>
      <c r="E1216" s="9"/>
      <c r="F1216" s="9"/>
      <c r="G1216" s="11"/>
      <c r="H1216" s="11"/>
    </row>
    <row r="1217" spans="1:8">
      <c r="A1217" s="9"/>
      <c r="B1217" s="51"/>
      <c r="C1217" s="51"/>
      <c r="D1217" s="10"/>
      <c r="E1217" s="9"/>
      <c r="F1217" s="9"/>
      <c r="G1217" s="11"/>
      <c r="H1217" s="11"/>
    </row>
    <row r="1218" spans="1:8">
      <c r="A1218" s="9"/>
      <c r="B1218" s="51"/>
      <c r="C1218" s="51"/>
      <c r="D1218" s="10"/>
      <c r="E1218" s="9"/>
      <c r="F1218" s="9"/>
      <c r="G1218" s="11"/>
      <c r="H1218" s="11"/>
    </row>
    <row r="1219" spans="1:8">
      <c r="A1219" s="9"/>
      <c r="B1219" s="51"/>
      <c r="C1219" s="51"/>
      <c r="D1219" s="10"/>
      <c r="E1219" s="9"/>
      <c r="F1219" s="9"/>
      <c r="G1219" s="11"/>
      <c r="H1219" s="11"/>
    </row>
    <row r="1220" spans="1:8">
      <c r="A1220" s="9"/>
      <c r="B1220" s="51"/>
      <c r="C1220" s="51"/>
      <c r="D1220" s="10"/>
      <c r="E1220" s="9"/>
      <c r="F1220" s="9"/>
      <c r="G1220" s="11"/>
      <c r="H1220" s="11"/>
    </row>
    <row r="1221" spans="1:8">
      <c r="A1221" s="9"/>
      <c r="B1221" s="51"/>
      <c r="C1221" s="51"/>
      <c r="D1221" s="10"/>
      <c r="E1221" s="9"/>
      <c r="F1221" s="9"/>
      <c r="G1221" s="11"/>
      <c r="H1221" s="11"/>
    </row>
    <row r="1222" spans="1:8">
      <c r="A1222" s="9"/>
      <c r="B1222" s="51"/>
      <c r="C1222" s="51"/>
      <c r="D1222" s="10"/>
      <c r="E1222" s="9"/>
      <c r="F1222" s="9"/>
      <c r="G1222" s="11"/>
      <c r="H1222" s="11"/>
    </row>
    <row r="1223" spans="1:8">
      <c r="A1223" s="9"/>
      <c r="B1223" s="51"/>
      <c r="C1223" s="51"/>
      <c r="D1223" s="10"/>
      <c r="E1223" s="9"/>
      <c r="F1223" s="9"/>
      <c r="G1223" s="11"/>
      <c r="H1223" s="11"/>
    </row>
    <row r="1224" spans="1:8">
      <c r="A1224" s="9"/>
      <c r="B1224" s="51"/>
      <c r="C1224" s="51"/>
      <c r="D1224" s="10"/>
      <c r="E1224" s="9"/>
      <c r="F1224" s="9"/>
      <c r="G1224" s="11"/>
      <c r="H1224" s="11"/>
    </row>
    <row r="1225" spans="1:8">
      <c r="A1225" s="9"/>
      <c r="B1225" s="51"/>
      <c r="C1225" s="51"/>
      <c r="D1225" s="10"/>
      <c r="E1225" s="9"/>
      <c r="F1225" s="9"/>
      <c r="G1225" s="11"/>
      <c r="H1225" s="11"/>
    </row>
    <row r="1226" spans="1:8">
      <c r="A1226" s="9"/>
      <c r="B1226" s="51"/>
      <c r="C1226" s="51"/>
      <c r="D1226" s="10"/>
      <c r="E1226" s="9"/>
      <c r="F1226" s="9"/>
      <c r="G1226" s="11"/>
      <c r="H1226" s="11"/>
    </row>
    <row r="1227" spans="1:8">
      <c r="A1227" s="9"/>
      <c r="B1227" s="51"/>
      <c r="C1227" s="51"/>
      <c r="D1227" s="10"/>
      <c r="E1227" s="9"/>
      <c r="F1227" s="9"/>
      <c r="G1227" s="11"/>
      <c r="H1227" s="11"/>
    </row>
    <row r="1228" spans="1:8">
      <c r="A1228" s="9"/>
      <c r="B1228" s="51"/>
      <c r="C1228" s="51"/>
      <c r="D1228" s="10"/>
      <c r="E1228" s="9"/>
      <c r="F1228" s="9"/>
      <c r="G1228" s="11"/>
      <c r="H1228" s="11"/>
    </row>
    <row r="1229" spans="1:8">
      <c r="A1229" s="9"/>
      <c r="B1229" s="51"/>
      <c r="C1229" s="51"/>
      <c r="D1229" s="10"/>
      <c r="E1229" s="9"/>
      <c r="F1229" s="9"/>
      <c r="G1229" s="11"/>
      <c r="H1229" s="11"/>
    </row>
    <row r="1230" spans="1:8">
      <c r="A1230" s="9"/>
      <c r="B1230" s="51"/>
      <c r="C1230" s="51"/>
      <c r="D1230" s="10"/>
      <c r="E1230" s="9"/>
      <c r="F1230" s="9"/>
      <c r="G1230" s="11"/>
      <c r="H1230" s="11"/>
    </row>
    <row r="1231" spans="1:8">
      <c r="A1231" s="9"/>
      <c r="B1231" s="51"/>
      <c r="C1231" s="51"/>
      <c r="D1231" s="10"/>
      <c r="E1231" s="9"/>
      <c r="F1231" s="9"/>
      <c r="G1231" s="11"/>
      <c r="H1231" s="11"/>
    </row>
    <row r="1232" spans="1:8">
      <c r="A1232" s="9"/>
      <c r="B1232" s="51"/>
      <c r="C1232" s="51"/>
      <c r="D1232" s="10"/>
      <c r="E1232" s="9"/>
      <c r="F1232" s="9"/>
      <c r="G1232" s="11"/>
      <c r="H1232" s="11"/>
    </row>
    <row r="1233" spans="1:8">
      <c r="A1233" s="9"/>
      <c r="B1233" s="51"/>
      <c r="C1233" s="51"/>
      <c r="D1233" s="10"/>
      <c r="E1233" s="9"/>
      <c r="F1233" s="9"/>
      <c r="G1233" s="11"/>
      <c r="H1233" s="11"/>
    </row>
    <row r="1234" spans="1:8">
      <c r="A1234" s="9"/>
      <c r="B1234" s="51"/>
      <c r="C1234" s="51"/>
      <c r="D1234" s="10"/>
      <c r="E1234" s="9"/>
      <c r="F1234" s="9"/>
      <c r="G1234" s="11"/>
      <c r="H1234" s="11"/>
    </row>
    <row r="1235" spans="1:8">
      <c r="A1235" s="9"/>
      <c r="B1235" s="51"/>
      <c r="C1235" s="51"/>
      <c r="D1235" s="10"/>
      <c r="E1235" s="9"/>
      <c r="F1235" s="9"/>
      <c r="G1235" s="11"/>
      <c r="H1235" s="11"/>
    </row>
    <row r="1236" spans="1:8">
      <c r="A1236" s="9"/>
      <c r="B1236" s="51"/>
      <c r="C1236" s="51"/>
      <c r="D1236" s="10"/>
      <c r="E1236" s="9"/>
      <c r="F1236" s="9"/>
      <c r="G1236" s="11"/>
      <c r="H1236" s="11"/>
    </row>
    <row r="1237" spans="1:8">
      <c r="A1237" s="9"/>
      <c r="B1237" s="51"/>
      <c r="C1237" s="51"/>
      <c r="D1237" s="10"/>
      <c r="E1237" s="9"/>
      <c r="F1237" s="9"/>
      <c r="G1237" s="11"/>
      <c r="H1237" s="11"/>
    </row>
    <row r="1238" spans="1:8">
      <c r="A1238" s="9"/>
      <c r="B1238" s="51"/>
      <c r="C1238" s="51"/>
      <c r="D1238" s="10"/>
      <c r="E1238" s="9"/>
      <c r="F1238" s="9"/>
      <c r="G1238" s="11"/>
      <c r="H1238" s="11"/>
    </row>
    <row r="1239" spans="1:8">
      <c r="A1239" s="9"/>
      <c r="B1239" s="51"/>
      <c r="C1239" s="51"/>
      <c r="D1239" s="10"/>
      <c r="E1239" s="9"/>
      <c r="F1239" s="9"/>
      <c r="G1239" s="11"/>
      <c r="H1239" s="11"/>
    </row>
    <row r="1240" spans="1:8">
      <c r="A1240" s="9"/>
      <c r="B1240" s="51"/>
      <c r="C1240" s="51"/>
      <c r="D1240" s="10"/>
      <c r="E1240" s="9"/>
      <c r="F1240" s="9"/>
      <c r="G1240" s="11"/>
      <c r="H1240" s="11"/>
    </row>
    <row r="1241" spans="1:8">
      <c r="A1241" s="9"/>
      <c r="B1241" s="51"/>
      <c r="C1241" s="51"/>
      <c r="D1241" s="10"/>
      <c r="E1241" s="9"/>
      <c r="F1241" s="9"/>
      <c r="G1241" s="11"/>
      <c r="H1241" s="11"/>
    </row>
    <row r="1242" spans="1:8">
      <c r="A1242" s="9"/>
      <c r="B1242" s="51"/>
      <c r="C1242" s="51"/>
      <c r="D1242" s="10"/>
      <c r="E1242" s="9"/>
      <c r="F1242" s="9"/>
      <c r="G1242" s="11"/>
      <c r="H1242" s="11"/>
    </row>
    <row r="1243" spans="1:8">
      <c r="A1243" s="9"/>
      <c r="B1243" s="51"/>
      <c r="C1243" s="51"/>
      <c r="D1243" s="10"/>
      <c r="E1243" s="9"/>
      <c r="F1243" s="9"/>
      <c r="G1243" s="11"/>
      <c r="H1243" s="11"/>
    </row>
    <row r="1244" spans="1:8">
      <c r="A1244" s="9"/>
      <c r="B1244" s="51"/>
      <c r="C1244" s="51"/>
      <c r="D1244" s="10"/>
      <c r="E1244" s="9"/>
      <c r="F1244" s="9"/>
      <c r="G1244" s="11"/>
      <c r="H1244" s="11"/>
    </row>
    <row r="1245" spans="1:8">
      <c r="A1245" s="9"/>
      <c r="B1245" s="51"/>
      <c r="C1245" s="51"/>
      <c r="D1245" s="10"/>
      <c r="E1245" s="9"/>
      <c r="F1245" s="9"/>
      <c r="G1245" s="11"/>
      <c r="H1245" s="11"/>
    </row>
    <row r="1246" spans="1:8">
      <c r="A1246" s="9"/>
      <c r="B1246" s="51"/>
      <c r="C1246" s="51"/>
      <c r="D1246" s="10"/>
      <c r="E1246" s="9"/>
      <c r="F1246" s="9"/>
      <c r="G1246" s="11"/>
      <c r="H1246" s="11"/>
    </row>
    <row r="1247" spans="1:8">
      <c r="A1247" s="9"/>
      <c r="B1247" s="51"/>
      <c r="C1247" s="51"/>
      <c r="D1247" s="10"/>
      <c r="E1247" s="9"/>
      <c r="F1247" s="9"/>
      <c r="G1247" s="11"/>
      <c r="H1247" s="11"/>
    </row>
    <row r="1248" spans="1:8">
      <c r="A1248" s="9"/>
      <c r="B1248" s="51"/>
      <c r="C1248" s="51"/>
      <c r="D1248" s="10"/>
      <c r="E1248" s="9"/>
      <c r="F1248" s="9"/>
      <c r="G1248" s="11"/>
      <c r="H1248" s="11"/>
    </row>
    <row r="1249" spans="1:8">
      <c r="A1249" s="9"/>
      <c r="B1249" s="51"/>
      <c r="C1249" s="51"/>
      <c r="D1249" s="10"/>
      <c r="E1249" s="9"/>
      <c r="F1249" s="9"/>
      <c r="G1249" s="11"/>
      <c r="H1249" s="11"/>
    </row>
    <row r="1250" spans="1:8">
      <c r="A1250" s="9"/>
      <c r="B1250" s="51"/>
      <c r="C1250" s="51"/>
      <c r="D1250" s="10"/>
      <c r="E1250" s="9"/>
      <c r="F1250" s="9"/>
      <c r="G1250" s="11"/>
      <c r="H1250" s="11"/>
    </row>
    <row r="1251" spans="1:8">
      <c r="A1251" s="9"/>
      <c r="B1251" s="51"/>
      <c r="C1251" s="51"/>
      <c r="D1251" s="10"/>
      <c r="E1251" s="9"/>
      <c r="F1251" s="9"/>
      <c r="G1251" s="11"/>
      <c r="H1251" s="11"/>
    </row>
    <row r="1252" spans="1:8">
      <c r="A1252" s="9"/>
      <c r="B1252" s="51"/>
      <c r="C1252" s="51"/>
      <c r="D1252" s="10"/>
      <c r="E1252" s="9"/>
      <c r="F1252" s="9"/>
      <c r="G1252" s="11"/>
      <c r="H1252" s="11"/>
    </row>
    <row r="1253" spans="1:8">
      <c r="A1253" s="9"/>
      <c r="B1253" s="51"/>
      <c r="C1253" s="51"/>
      <c r="D1253" s="10"/>
      <c r="E1253" s="9"/>
      <c r="F1253" s="9"/>
      <c r="G1253" s="11"/>
      <c r="H1253" s="11"/>
    </row>
    <row r="1254" spans="1:8">
      <c r="A1254" s="9"/>
      <c r="B1254" s="51"/>
      <c r="C1254" s="51"/>
      <c r="D1254" s="10"/>
      <c r="E1254" s="9"/>
      <c r="F1254" s="9"/>
      <c r="G1254" s="11"/>
      <c r="H1254" s="11"/>
    </row>
    <row r="1255" spans="1:8">
      <c r="A1255" s="9"/>
      <c r="B1255" s="51"/>
      <c r="C1255" s="51"/>
      <c r="D1255" s="10"/>
      <c r="E1255" s="9"/>
      <c r="F1255" s="9"/>
      <c r="G1255" s="11"/>
      <c r="H1255" s="11"/>
    </row>
    <row r="1256" spans="1:8">
      <c r="A1256" s="9"/>
      <c r="B1256" s="51"/>
      <c r="C1256" s="51"/>
      <c r="D1256" s="10"/>
      <c r="E1256" s="9"/>
      <c r="F1256" s="9"/>
      <c r="G1256" s="11"/>
      <c r="H1256" s="11"/>
    </row>
    <row r="1257" spans="1:8">
      <c r="A1257" s="9"/>
      <c r="B1257" s="51"/>
      <c r="C1257" s="51"/>
      <c r="D1257" s="10"/>
      <c r="E1257" s="9"/>
      <c r="F1257" s="9"/>
      <c r="G1257" s="11"/>
      <c r="H1257" s="11"/>
    </row>
    <row r="1258" spans="1:8">
      <c r="A1258" s="9"/>
      <c r="B1258" s="51"/>
      <c r="C1258" s="51"/>
      <c r="D1258" s="10"/>
      <c r="E1258" s="9"/>
      <c r="F1258" s="9"/>
      <c r="G1258" s="11"/>
      <c r="H1258" s="11"/>
    </row>
    <row r="1259" spans="1:8">
      <c r="A1259" s="9"/>
      <c r="B1259" s="51"/>
      <c r="C1259" s="51"/>
      <c r="D1259" s="10"/>
      <c r="E1259" s="9"/>
      <c r="F1259" s="9"/>
      <c r="G1259" s="11"/>
      <c r="H1259" s="11"/>
    </row>
    <row r="1260" spans="1:8">
      <c r="A1260" s="9"/>
      <c r="B1260" s="51"/>
      <c r="C1260" s="51"/>
      <c r="D1260" s="10"/>
      <c r="E1260" s="9"/>
      <c r="F1260" s="9"/>
      <c r="G1260" s="11"/>
      <c r="H1260" s="11"/>
    </row>
    <row r="1261" spans="1:8">
      <c r="A1261" s="9"/>
      <c r="B1261" s="51"/>
      <c r="C1261" s="51"/>
      <c r="D1261" s="10"/>
      <c r="E1261" s="9"/>
      <c r="F1261" s="9"/>
      <c r="G1261" s="11"/>
      <c r="H1261" s="11"/>
    </row>
    <row r="1262" spans="1:8">
      <c r="A1262" s="9"/>
      <c r="B1262" s="51"/>
      <c r="C1262" s="51"/>
      <c r="D1262" s="10"/>
      <c r="E1262" s="9"/>
      <c r="F1262" s="9"/>
      <c r="G1262" s="11"/>
      <c r="H1262" s="11"/>
    </row>
    <row r="1263" spans="1:8">
      <c r="A1263" s="9"/>
      <c r="B1263" s="51"/>
      <c r="C1263" s="51"/>
      <c r="D1263" s="10"/>
      <c r="E1263" s="9"/>
      <c r="F1263" s="9"/>
      <c r="G1263" s="11"/>
      <c r="H1263" s="11"/>
    </row>
    <row r="1264" spans="1:8">
      <c r="A1264" s="9"/>
      <c r="B1264" s="51"/>
      <c r="C1264" s="51"/>
      <c r="D1264" s="10"/>
      <c r="E1264" s="9"/>
      <c r="F1264" s="9"/>
      <c r="G1264" s="11"/>
      <c r="H1264" s="11"/>
    </row>
    <row r="1265" spans="1:8">
      <c r="A1265" s="9"/>
      <c r="B1265" s="51"/>
      <c r="C1265" s="51"/>
      <c r="D1265" s="10"/>
      <c r="E1265" s="9"/>
      <c r="F1265" s="9"/>
      <c r="G1265" s="11"/>
      <c r="H1265" s="11"/>
    </row>
    <row r="1266" spans="1:8">
      <c r="A1266" s="9"/>
      <c r="B1266" s="51"/>
      <c r="C1266" s="51"/>
      <c r="D1266" s="10"/>
      <c r="E1266" s="9"/>
      <c r="F1266" s="9"/>
      <c r="G1266" s="11"/>
      <c r="H1266" s="11"/>
    </row>
    <row r="1267" spans="1:8">
      <c r="A1267" s="9"/>
      <c r="B1267" s="51"/>
      <c r="C1267" s="51"/>
      <c r="D1267" s="10"/>
      <c r="E1267" s="9"/>
      <c r="F1267" s="9"/>
      <c r="G1267" s="11"/>
      <c r="H1267" s="11"/>
    </row>
    <row r="1268" spans="1:8">
      <c r="A1268" s="9"/>
      <c r="B1268" s="51"/>
      <c r="C1268" s="51"/>
      <c r="D1268" s="10"/>
      <c r="E1268" s="9"/>
      <c r="F1268" s="9"/>
      <c r="G1268" s="11"/>
      <c r="H1268" s="11"/>
    </row>
    <row r="1269" spans="1:8">
      <c r="A1269" s="9"/>
      <c r="B1269" s="51"/>
      <c r="C1269" s="51"/>
      <c r="D1269" s="10"/>
      <c r="E1269" s="9"/>
      <c r="F1269" s="9"/>
      <c r="G1269" s="11"/>
      <c r="H1269" s="11"/>
    </row>
    <row r="1270" spans="1:8">
      <c r="A1270" s="9"/>
      <c r="B1270" s="51"/>
      <c r="C1270" s="51"/>
      <c r="D1270" s="10"/>
      <c r="E1270" s="9"/>
      <c r="F1270" s="9"/>
      <c r="G1270" s="11"/>
      <c r="H1270" s="11"/>
    </row>
    <row r="1271" spans="1:8">
      <c r="A1271" s="9"/>
      <c r="B1271" s="51"/>
      <c r="C1271" s="51"/>
      <c r="D1271" s="10"/>
      <c r="E1271" s="9"/>
      <c r="F1271" s="9"/>
      <c r="G1271" s="11"/>
      <c r="H1271" s="11"/>
    </row>
    <row r="1272" spans="1:8">
      <c r="A1272" s="9"/>
      <c r="B1272" s="51"/>
      <c r="C1272" s="51"/>
      <c r="D1272" s="10"/>
      <c r="E1272" s="9"/>
      <c r="F1272" s="9"/>
      <c r="G1272" s="11"/>
      <c r="H1272" s="11"/>
    </row>
    <row r="1273" spans="1:8">
      <c r="A1273" s="9"/>
      <c r="B1273" s="51"/>
      <c r="C1273" s="51"/>
      <c r="D1273" s="10"/>
      <c r="E1273" s="9"/>
      <c r="F1273" s="9"/>
      <c r="G1273" s="11"/>
      <c r="H1273" s="11"/>
    </row>
    <row r="1274" spans="1:8">
      <c r="A1274" s="9"/>
      <c r="B1274" s="51"/>
      <c r="C1274" s="51"/>
      <c r="D1274" s="10"/>
      <c r="E1274" s="9"/>
      <c r="F1274" s="9"/>
      <c r="G1274" s="11"/>
      <c r="H1274" s="11"/>
    </row>
    <row r="1275" spans="1:8">
      <c r="A1275" s="9"/>
      <c r="B1275" s="51"/>
      <c r="C1275" s="51"/>
      <c r="D1275" s="10"/>
      <c r="E1275" s="9"/>
      <c r="F1275" s="9"/>
      <c r="G1275" s="11"/>
      <c r="H1275" s="11"/>
    </row>
    <row r="1276" spans="1:8">
      <c r="A1276" s="9"/>
      <c r="B1276" s="51"/>
      <c r="C1276" s="51"/>
      <c r="D1276" s="10"/>
      <c r="E1276" s="9"/>
      <c r="F1276" s="9"/>
      <c r="G1276" s="11"/>
      <c r="H1276" s="11"/>
    </row>
    <row r="1277" spans="1:8">
      <c r="A1277" s="9"/>
      <c r="B1277" s="51"/>
      <c r="C1277" s="51"/>
      <c r="D1277" s="10"/>
      <c r="E1277" s="9"/>
      <c r="F1277" s="9"/>
      <c r="G1277" s="11"/>
      <c r="H1277" s="11"/>
    </row>
    <row r="1278" spans="1:8">
      <c r="A1278" s="9"/>
      <c r="B1278" s="51"/>
      <c r="C1278" s="51"/>
      <c r="D1278" s="10"/>
      <c r="E1278" s="9"/>
      <c r="F1278" s="9"/>
      <c r="G1278" s="11"/>
      <c r="H1278" s="11"/>
    </row>
    <row r="1279" spans="1:8">
      <c r="A1279" s="9"/>
      <c r="B1279" s="51"/>
      <c r="C1279" s="51"/>
      <c r="D1279" s="10"/>
      <c r="E1279" s="9"/>
      <c r="F1279" s="9"/>
      <c r="G1279" s="11"/>
      <c r="H1279" s="11"/>
    </row>
    <row r="1280" spans="1:8">
      <c r="A1280" s="9"/>
      <c r="B1280" s="51"/>
      <c r="C1280" s="51"/>
      <c r="D1280" s="10"/>
      <c r="E1280" s="9"/>
      <c r="F1280" s="9"/>
      <c r="G1280" s="11"/>
      <c r="H1280" s="11"/>
    </row>
    <row r="1281" spans="1:8">
      <c r="A1281" s="9"/>
      <c r="B1281" s="51"/>
      <c r="C1281" s="51"/>
      <c r="D1281" s="10"/>
      <c r="E1281" s="9"/>
      <c r="F1281" s="9"/>
      <c r="G1281" s="11"/>
      <c r="H1281" s="11"/>
    </row>
    <row r="1282" spans="1:8">
      <c r="A1282" s="9"/>
      <c r="B1282" s="51"/>
      <c r="C1282" s="51"/>
      <c r="D1282" s="10"/>
      <c r="E1282" s="9"/>
      <c r="F1282" s="9"/>
      <c r="G1282" s="11"/>
      <c r="H1282" s="11"/>
    </row>
    <row r="1283" spans="1:8">
      <c r="A1283" s="9"/>
      <c r="B1283" s="51"/>
      <c r="C1283" s="51"/>
      <c r="D1283" s="10"/>
      <c r="E1283" s="9"/>
      <c r="F1283" s="9"/>
      <c r="G1283" s="11"/>
      <c r="H1283" s="11"/>
    </row>
    <row r="1284" spans="1:8">
      <c r="A1284" s="9"/>
      <c r="B1284" s="51"/>
      <c r="C1284" s="51"/>
      <c r="D1284" s="10"/>
      <c r="E1284" s="9"/>
      <c r="F1284" s="9"/>
      <c r="G1284" s="11"/>
      <c r="H1284" s="11"/>
    </row>
    <row r="1285" spans="1:8">
      <c r="A1285" s="9"/>
      <c r="B1285" s="51"/>
      <c r="C1285" s="51"/>
      <c r="D1285" s="10"/>
      <c r="E1285" s="9"/>
      <c r="F1285" s="9"/>
      <c r="G1285" s="11"/>
      <c r="H1285" s="11"/>
    </row>
    <row r="1286" spans="1:8">
      <c r="A1286" s="9"/>
      <c r="B1286" s="51"/>
      <c r="C1286" s="51"/>
      <c r="D1286" s="10"/>
      <c r="E1286" s="9"/>
      <c r="F1286" s="9"/>
      <c r="G1286" s="11"/>
      <c r="H1286" s="11"/>
    </row>
    <row r="1287" spans="1:8">
      <c r="A1287" s="9"/>
      <c r="B1287" s="51"/>
      <c r="C1287" s="51"/>
      <c r="D1287" s="10"/>
      <c r="E1287" s="9"/>
      <c r="F1287" s="9"/>
      <c r="G1287" s="11"/>
      <c r="H1287" s="11"/>
    </row>
    <row r="1288" spans="1:8">
      <c r="A1288" s="9"/>
      <c r="B1288" s="51"/>
      <c r="C1288" s="51"/>
      <c r="D1288" s="10"/>
      <c r="E1288" s="9"/>
      <c r="F1288" s="9"/>
      <c r="G1288" s="11"/>
      <c r="H1288" s="11"/>
    </row>
    <row r="1289" spans="1:8">
      <c r="A1289" s="9"/>
      <c r="B1289" s="51"/>
      <c r="C1289" s="51"/>
      <c r="D1289" s="10"/>
      <c r="E1289" s="9"/>
      <c r="F1289" s="9"/>
      <c r="G1289" s="11"/>
      <c r="H1289" s="11"/>
    </row>
    <row r="1290" spans="1:8">
      <c r="A1290" s="9"/>
      <c r="B1290" s="51"/>
      <c r="C1290" s="51"/>
      <c r="D1290" s="10"/>
      <c r="E1290" s="9"/>
      <c r="F1290" s="9"/>
      <c r="G1290" s="11"/>
      <c r="H1290" s="11"/>
    </row>
    <row r="1291" spans="1:8">
      <c r="A1291" s="9"/>
      <c r="B1291" s="51"/>
      <c r="C1291" s="51"/>
      <c r="D1291" s="10"/>
      <c r="E1291" s="9"/>
      <c r="F1291" s="9"/>
      <c r="G1291" s="11"/>
      <c r="H1291" s="11"/>
    </row>
    <row r="1292" spans="1:8">
      <c r="A1292" s="9"/>
      <c r="B1292" s="51"/>
      <c r="C1292" s="51"/>
      <c r="D1292" s="10"/>
      <c r="E1292" s="9"/>
      <c r="F1292" s="9"/>
      <c r="G1292" s="11"/>
      <c r="H1292" s="11"/>
    </row>
    <row r="1293" spans="1:8">
      <c r="A1293" s="9"/>
      <c r="B1293" s="51"/>
      <c r="C1293" s="51"/>
      <c r="D1293" s="10"/>
      <c r="E1293" s="9"/>
      <c r="F1293" s="9"/>
      <c r="G1293" s="11"/>
      <c r="H1293" s="11"/>
    </row>
    <row r="1294" spans="1:8">
      <c r="A1294" s="9"/>
      <c r="B1294" s="51"/>
      <c r="C1294" s="51"/>
      <c r="D1294" s="10"/>
      <c r="E1294" s="9"/>
      <c r="F1294" s="9"/>
      <c r="G1294" s="11"/>
      <c r="H1294" s="11"/>
    </row>
    <row r="1295" spans="1:8">
      <c r="A1295" s="9"/>
      <c r="B1295" s="51"/>
      <c r="C1295" s="51"/>
      <c r="D1295" s="10"/>
      <c r="E1295" s="9"/>
      <c r="F1295" s="9"/>
      <c r="G1295" s="11"/>
      <c r="H1295" s="11"/>
    </row>
    <row r="1296" spans="1:8">
      <c r="A1296" s="9"/>
      <c r="B1296" s="51"/>
      <c r="C1296" s="51"/>
      <c r="D1296" s="10"/>
      <c r="E1296" s="9"/>
      <c r="F1296" s="9"/>
      <c r="G1296" s="11"/>
      <c r="H1296" s="11"/>
    </row>
    <row r="1297" spans="1:8">
      <c r="A1297" s="9"/>
      <c r="B1297" s="51"/>
      <c r="C1297" s="51"/>
      <c r="D1297" s="10"/>
      <c r="E1297" s="9"/>
      <c r="F1297" s="9"/>
      <c r="G1297" s="11"/>
      <c r="H1297" s="11"/>
    </row>
    <row r="1298" spans="1:8">
      <c r="A1298" s="9"/>
      <c r="B1298" s="51"/>
      <c r="C1298" s="51"/>
      <c r="D1298" s="10"/>
      <c r="E1298" s="9"/>
      <c r="F1298" s="9"/>
      <c r="G1298" s="11"/>
      <c r="H1298" s="11"/>
    </row>
    <row r="1299" spans="1:8">
      <c r="A1299" s="9"/>
      <c r="B1299" s="51"/>
      <c r="C1299" s="51"/>
      <c r="D1299" s="10"/>
      <c r="E1299" s="9"/>
      <c r="F1299" s="9"/>
      <c r="G1299" s="11"/>
      <c r="H1299" s="11"/>
    </row>
    <row r="1300" spans="1:8">
      <c r="A1300" s="9"/>
      <c r="B1300" s="51"/>
      <c r="C1300" s="51"/>
      <c r="D1300" s="10"/>
      <c r="E1300" s="9"/>
      <c r="F1300" s="9"/>
      <c r="G1300" s="11"/>
      <c r="H1300" s="11"/>
    </row>
    <row r="1301" spans="1:8">
      <c r="A1301" s="9"/>
      <c r="B1301" s="51"/>
      <c r="C1301" s="51"/>
      <c r="D1301" s="10"/>
      <c r="E1301" s="9"/>
      <c r="F1301" s="9"/>
      <c r="G1301" s="11"/>
      <c r="H1301" s="11"/>
    </row>
    <row r="1302" spans="1:8">
      <c r="A1302" s="9"/>
      <c r="B1302" s="51"/>
      <c r="C1302" s="51"/>
      <c r="D1302" s="10"/>
      <c r="E1302" s="9"/>
      <c r="F1302" s="9"/>
      <c r="G1302" s="11"/>
      <c r="H1302" s="11"/>
    </row>
    <row r="1303" spans="1:8">
      <c r="A1303" s="9"/>
      <c r="B1303" s="51"/>
      <c r="C1303" s="51"/>
      <c r="D1303" s="10"/>
      <c r="E1303" s="9"/>
      <c r="F1303" s="9"/>
      <c r="G1303" s="11"/>
      <c r="H1303" s="11"/>
    </row>
    <row r="1304" spans="1:8">
      <c r="A1304" s="9"/>
      <c r="B1304" s="51"/>
      <c r="C1304" s="51"/>
      <c r="D1304" s="10"/>
      <c r="E1304" s="9"/>
      <c r="F1304" s="9"/>
      <c r="G1304" s="11"/>
      <c r="H1304" s="11"/>
    </row>
    <row r="1305" spans="1:8">
      <c r="A1305" s="9"/>
      <c r="B1305" s="51"/>
      <c r="C1305" s="51"/>
      <c r="D1305" s="10"/>
      <c r="E1305" s="9"/>
      <c r="F1305" s="9"/>
      <c r="G1305" s="11"/>
      <c r="H1305" s="11"/>
    </row>
    <row r="1306" spans="1:8">
      <c r="A1306" s="9"/>
      <c r="B1306" s="51"/>
      <c r="C1306" s="51"/>
      <c r="D1306" s="10"/>
      <c r="E1306" s="9"/>
      <c r="F1306" s="9"/>
      <c r="G1306" s="11"/>
      <c r="H1306" s="11"/>
    </row>
    <row r="1307" spans="1:8">
      <c r="A1307" s="9"/>
      <c r="B1307" s="51"/>
      <c r="C1307" s="51"/>
      <c r="D1307" s="10"/>
      <c r="E1307" s="9"/>
      <c r="F1307" s="9"/>
      <c r="G1307" s="11"/>
      <c r="H1307" s="11"/>
    </row>
    <row r="1308" spans="1:8">
      <c r="A1308" s="9"/>
      <c r="B1308" s="51"/>
      <c r="C1308" s="51"/>
      <c r="D1308" s="10"/>
      <c r="E1308" s="9"/>
      <c r="F1308" s="9"/>
      <c r="G1308" s="11"/>
      <c r="H1308" s="11"/>
    </row>
    <row r="1309" spans="1:8">
      <c r="A1309" s="9"/>
      <c r="B1309" s="51"/>
      <c r="C1309" s="51"/>
      <c r="D1309" s="10"/>
      <c r="E1309" s="9"/>
      <c r="F1309" s="9"/>
      <c r="G1309" s="11"/>
      <c r="H1309" s="11"/>
    </row>
    <row r="1310" spans="1:8">
      <c r="A1310" s="9"/>
      <c r="B1310" s="51"/>
      <c r="C1310" s="51"/>
      <c r="D1310" s="10"/>
      <c r="E1310" s="9"/>
      <c r="F1310" s="9"/>
      <c r="G1310" s="11"/>
      <c r="H1310" s="11"/>
    </row>
    <row r="1311" spans="1:8">
      <c r="A1311" s="9"/>
      <c r="B1311" s="51"/>
      <c r="C1311" s="51"/>
      <c r="D1311" s="10"/>
      <c r="E1311" s="9"/>
      <c r="F1311" s="9"/>
      <c r="G1311" s="11"/>
      <c r="H1311" s="11"/>
    </row>
    <row r="1312" spans="1:8">
      <c r="A1312" s="9"/>
      <c r="B1312" s="51"/>
      <c r="C1312" s="51"/>
      <c r="D1312" s="10"/>
      <c r="E1312" s="9"/>
      <c r="F1312" s="9"/>
      <c r="G1312" s="11"/>
      <c r="H1312" s="11"/>
    </row>
    <row r="1313" spans="1:8">
      <c r="A1313" s="9"/>
      <c r="B1313" s="51"/>
      <c r="C1313" s="51"/>
      <c r="D1313" s="10"/>
      <c r="E1313" s="9"/>
      <c r="F1313" s="9"/>
      <c r="G1313" s="11"/>
      <c r="H1313" s="11"/>
    </row>
    <row r="1314" spans="1:8">
      <c r="A1314" s="9"/>
      <c r="B1314" s="51"/>
      <c r="C1314" s="51"/>
      <c r="D1314" s="10"/>
      <c r="E1314" s="9"/>
      <c r="F1314" s="9"/>
      <c r="G1314" s="11"/>
      <c r="H1314" s="11"/>
    </row>
    <row r="1315" spans="1:8">
      <c r="A1315" s="9"/>
      <c r="B1315" s="51"/>
      <c r="C1315" s="51"/>
      <c r="D1315" s="10"/>
      <c r="E1315" s="9"/>
      <c r="F1315" s="9"/>
      <c r="G1315" s="11"/>
      <c r="H1315" s="11"/>
    </row>
    <row r="1316" spans="1:8">
      <c r="A1316" s="9"/>
      <c r="B1316" s="51"/>
      <c r="C1316" s="51"/>
      <c r="D1316" s="10"/>
      <c r="E1316" s="9"/>
      <c r="F1316" s="9"/>
      <c r="G1316" s="11"/>
      <c r="H1316" s="11"/>
    </row>
    <row r="1317" spans="1:8">
      <c r="A1317" s="9"/>
      <c r="B1317" s="51"/>
      <c r="C1317" s="51"/>
      <c r="D1317" s="10"/>
      <c r="E1317" s="9"/>
      <c r="F1317" s="9"/>
      <c r="G1317" s="11"/>
      <c r="H1317" s="11"/>
    </row>
    <row r="1318" spans="1:8">
      <c r="A1318" s="9"/>
      <c r="B1318" s="51"/>
      <c r="C1318" s="51"/>
      <c r="D1318" s="10"/>
      <c r="E1318" s="9"/>
      <c r="F1318" s="9"/>
      <c r="G1318" s="11"/>
      <c r="H1318" s="11"/>
    </row>
    <row r="1319" spans="1:8">
      <c r="A1319" s="9"/>
      <c r="B1319" s="51"/>
      <c r="C1319" s="51"/>
      <c r="D1319" s="10"/>
      <c r="E1319" s="9"/>
      <c r="F1319" s="9"/>
      <c r="G1319" s="11"/>
      <c r="H1319" s="11"/>
    </row>
    <row r="1320" spans="1:8">
      <c r="A1320" s="9"/>
      <c r="B1320" s="51"/>
      <c r="C1320" s="51"/>
      <c r="D1320" s="10"/>
      <c r="E1320" s="9"/>
      <c r="F1320" s="9"/>
      <c r="G1320" s="11"/>
      <c r="H1320" s="11"/>
    </row>
    <row r="1321" spans="1:8">
      <c r="A1321" s="9"/>
      <c r="B1321" s="51"/>
      <c r="C1321" s="51"/>
      <c r="D1321" s="10"/>
      <c r="E1321" s="9"/>
      <c r="F1321" s="9"/>
      <c r="G1321" s="11"/>
      <c r="H1321" s="11"/>
    </row>
    <row r="1322" spans="1:8">
      <c r="A1322" s="9"/>
      <c r="B1322" s="51"/>
      <c r="C1322" s="51"/>
      <c r="D1322" s="10"/>
      <c r="E1322" s="9"/>
      <c r="F1322" s="9"/>
      <c r="G1322" s="11"/>
      <c r="H1322" s="11"/>
    </row>
    <row r="1323" spans="1:8">
      <c r="A1323" s="9"/>
      <c r="B1323" s="51"/>
      <c r="C1323" s="51"/>
      <c r="D1323" s="10"/>
      <c r="E1323" s="9"/>
      <c r="F1323" s="9"/>
      <c r="G1323" s="11"/>
      <c r="H1323" s="11"/>
    </row>
    <row r="1324" spans="1:8">
      <c r="A1324" s="9"/>
      <c r="B1324" s="51"/>
      <c r="C1324" s="51"/>
      <c r="D1324" s="10"/>
      <c r="E1324" s="9"/>
      <c r="F1324" s="9"/>
      <c r="G1324" s="11"/>
      <c r="H1324" s="11"/>
    </row>
    <row r="1325" spans="1:8">
      <c r="A1325" s="9"/>
      <c r="B1325" s="51"/>
      <c r="C1325" s="51"/>
      <c r="D1325" s="10"/>
      <c r="E1325" s="9"/>
      <c r="F1325" s="9"/>
      <c r="G1325" s="11"/>
      <c r="H1325" s="11"/>
    </row>
    <row r="1326" spans="1:8">
      <c r="A1326" s="9"/>
      <c r="B1326" s="51"/>
      <c r="C1326" s="51"/>
      <c r="D1326" s="10"/>
      <c r="E1326" s="9"/>
      <c r="F1326" s="9"/>
      <c r="G1326" s="11"/>
      <c r="H1326" s="11"/>
    </row>
    <row r="1327" spans="1:8">
      <c r="A1327" s="9"/>
      <c r="B1327" s="51"/>
      <c r="C1327" s="51"/>
      <c r="D1327" s="10"/>
      <c r="E1327" s="9"/>
      <c r="F1327" s="9"/>
      <c r="G1327" s="11"/>
      <c r="H1327" s="11"/>
    </row>
    <row r="1328" spans="1:8">
      <c r="A1328" s="9"/>
      <c r="B1328" s="51"/>
      <c r="C1328" s="51"/>
      <c r="D1328" s="10"/>
      <c r="E1328" s="9"/>
      <c r="F1328" s="9"/>
      <c r="G1328" s="11"/>
      <c r="H1328" s="11"/>
    </row>
    <row r="1329" spans="1:8">
      <c r="A1329" s="9"/>
      <c r="B1329" s="51"/>
      <c r="C1329" s="51"/>
      <c r="D1329" s="10"/>
      <c r="E1329" s="9"/>
      <c r="F1329" s="9"/>
      <c r="G1329" s="11"/>
      <c r="H1329" s="11"/>
    </row>
    <row r="1330" spans="1:8">
      <c r="A1330" s="9"/>
      <c r="B1330" s="51"/>
      <c r="C1330" s="51"/>
      <c r="D1330" s="10"/>
      <c r="E1330" s="9"/>
      <c r="F1330" s="9"/>
      <c r="G1330" s="11"/>
      <c r="H1330" s="11"/>
    </row>
    <row r="1331" spans="1:8">
      <c r="A1331" s="9"/>
      <c r="B1331" s="51"/>
      <c r="C1331" s="51"/>
      <c r="D1331" s="10"/>
      <c r="E1331" s="9"/>
      <c r="F1331" s="9"/>
      <c r="G1331" s="11"/>
      <c r="H1331" s="11"/>
    </row>
    <row r="1332" spans="1:8">
      <c r="A1332" s="9"/>
      <c r="B1332" s="51"/>
      <c r="C1332" s="51"/>
      <c r="D1332" s="10"/>
      <c r="E1332" s="9"/>
      <c r="F1332" s="9"/>
      <c r="G1332" s="11"/>
      <c r="H1332" s="11"/>
    </row>
    <row r="1333" spans="1:8">
      <c r="A1333" s="9"/>
      <c r="B1333" s="51"/>
      <c r="C1333" s="51"/>
      <c r="D1333" s="10"/>
      <c r="E1333" s="9"/>
      <c r="F1333" s="9"/>
      <c r="G1333" s="11"/>
      <c r="H1333" s="11"/>
    </row>
    <row r="1334" spans="1:8">
      <c r="A1334" s="9"/>
      <c r="B1334" s="51"/>
      <c r="C1334" s="51"/>
      <c r="D1334" s="10"/>
      <c r="E1334" s="9"/>
      <c r="F1334" s="9"/>
      <c r="G1334" s="11"/>
      <c r="H1334" s="11"/>
    </row>
    <row r="1335" spans="1:8">
      <c r="A1335" s="9"/>
      <c r="B1335" s="51"/>
      <c r="C1335" s="51"/>
      <c r="D1335" s="10"/>
      <c r="E1335" s="9"/>
      <c r="F1335" s="9"/>
      <c r="G1335" s="11"/>
      <c r="H1335" s="11"/>
    </row>
    <row r="1336" spans="1:8">
      <c r="A1336" s="9"/>
      <c r="B1336" s="51"/>
      <c r="C1336" s="51"/>
      <c r="D1336" s="10"/>
      <c r="E1336" s="9"/>
      <c r="F1336" s="9"/>
      <c r="G1336" s="11"/>
      <c r="H1336" s="11"/>
    </row>
    <row r="1337" spans="1:8">
      <c r="A1337" s="9"/>
      <c r="B1337" s="51"/>
      <c r="C1337" s="51"/>
      <c r="D1337" s="10"/>
      <c r="E1337" s="9"/>
      <c r="F1337" s="9"/>
      <c r="G1337" s="11"/>
      <c r="H1337" s="11"/>
    </row>
    <row r="1338" spans="1:8">
      <c r="A1338" s="9"/>
      <c r="B1338" s="51"/>
      <c r="C1338" s="51"/>
      <c r="D1338" s="10"/>
      <c r="E1338" s="9"/>
      <c r="F1338" s="9"/>
      <c r="G1338" s="11"/>
      <c r="H1338" s="11"/>
    </row>
    <row r="1339" spans="1:8">
      <c r="A1339" s="9"/>
      <c r="B1339" s="51"/>
      <c r="C1339" s="51"/>
      <c r="D1339" s="10"/>
      <c r="E1339" s="9"/>
      <c r="F1339" s="9"/>
      <c r="G1339" s="11"/>
      <c r="H1339" s="11"/>
    </row>
    <row r="1340" spans="1:8">
      <c r="A1340" s="9"/>
      <c r="B1340" s="51"/>
      <c r="C1340" s="51"/>
      <c r="D1340" s="10"/>
      <c r="E1340" s="9"/>
      <c r="F1340" s="9"/>
      <c r="G1340" s="11"/>
      <c r="H1340" s="11"/>
    </row>
    <row r="1341" spans="1:8">
      <c r="A1341" s="9"/>
      <c r="B1341" s="51"/>
      <c r="C1341" s="51"/>
      <c r="D1341" s="10"/>
      <c r="E1341" s="9"/>
      <c r="F1341" s="9"/>
      <c r="G1341" s="11"/>
      <c r="H1341" s="11"/>
    </row>
    <row r="1342" spans="1:8">
      <c r="A1342" s="9"/>
      <c r="B1342" s="51"/>
      <c r="C1342" s="51"/>
      <c r="D1342" s="10"/>
      <c r="E1342" s="9"/>
      <c r="F1342" s="9"/>
      <c r="G1342" s="11"/>
      <c r="H1342" s="11"/>
    </row>
    <row r="1343" spans="1:8">
      <c r="A1343" s="9"/>
      <c r="B1343" s="51"/>
      <c r="C1343" s="51"/>
      <c r="D1343" s="10"/>
      <c r="E1343" s="9"/>
      <c r="F1343" s="9"/>
      <c r="G1343" s="11"/>
      <c r="H1343" s="11"/>
    </row>
    <row r="1344" spans="1:8">
      <c r="A1344" s="9"/>
      <c r="B1344" s="51"/>
      <c r="C1344" s="51"/>
      <c r="D1344" s="10"/>
      <c r="E1344" s="9"/>
      <c r="F1344" s="9"/>
      <c r="G1344" s="11"/>
      <c r="H1344" s="11"/>
    </row>
    <row r="1345" spans="1:8">
      <c r="A1345" s="9"/>
      <c r="B1345" s="51"/>
      <c r="C1345" s="51"/>
      <c r="D1345" s="10"/>
      <c r="E1345" s="9"/>
      <c r="F1345" s="9"/>
      <c r="G1345" s="11"/>
      <c r="H1345" s="11"/>
    </row>
    <row r="1346" spans="1:8">
      <c r="A1346" s="9"/>
      <c r="B1346" s="51"/>
      <c r="C1346" s="51"/>
      <c r="D1346" s="10"/>
      <c r="E1346" s="9"/>
      <c r="F1346" s="9"/>
      <c r="G1346" s="11"/>
      <c r="H1346" s="11"/>
    </row>
    <row r="1347" spans="1:8">
      <c r="A1347" s="9"/>
      <c r="B1347" s="51"/>
      <c r="C1347" s="51"/>
      <c r="D1347" s="10"/>
      <c r="E1347" s="9"/>
      <c r="F1347" s="9"/>
      <c r="G1347" s="11"/>
      <c r="H1347" s="11"/>
    </row>
    <row r="1348" spans="1:8">
      <c r="A1348" s="9"/>
      <c r="B1348" s="51"/>
      <c r="C1348" s="51"/>
      <c r="D1348" s="10"/>
      <c r="E1348" s="9"/>
      <c r="F1348" s="9"/>
      <c r="G1348" s="11"/>
      <c r="H1348" s="11"/>
    </row>
    <row r="1349" spans="1:8">
      <c r="A1349" s="9"/>
      <c r="B1349" s="51"/>
      <c r="C1349" s="51"/>
      <c r="D1349" s="10"/>
      <c r="E1349" s="9"/>
      <c r="F1349" s="9"/>
      <c r="G1349" s="11"/>
      <c r="H1349" s="11"/>
    </row>
    <row r="1350" spans="1:8">
      <c r="A1350" s="9"/>
      <c r="B1350" s="51"/>
      <c r="C1350" s="51"/>
      <c r="D1350" s="10"/>
      <c r="E1350" s="9"/>
      <c r="F1350" s="9"/>
      <c r="G1350" s="11"/>
      <c r="H1350" s="11"/>
    </row>
    <row r="1351" spans="1:8">
      <c r="A1351" s="9"/>
      <c r="B1351" s="51"/>
      <c r="C1351" s="51"/>
      <c r="D1351" s="10"/>
      <c r="E1351" s="9"/>
      <c r="F1351" s="9"/>
      <c r="G1351" s="11"/>
      <c r="H1351" s="11"/>
    </row>
    <row r="1352" spans="1:8">
      <c r="A1352" s="9"/>
      <c r="B1352" s="51"/>
      <c r="C1352" s="51"/>
      <c r="D1352" s="10"/>
      <c r="E1352" s="9"/>
      <c r="F1352" s="9"/>
      <c r="G1352" s="11"/>
      <c r="H1352" s="11"/>
    </row>
    <row r="1353" spans="1:8">
      <c r="A1353" s="9"/>
      <c r="B1353" s="51"/>
      <c r="C1353" s="51"/>
      <c r="D1353" s="10"/>
      <c r="E1353" s="9"/>
      <c r="F1353" s="9"/>
      <c r="G1353" s="11"/>
      <c r="H1353" s="11"/>
    </row>
    <row r="1354" spans="1:8">
      <c r="A1354" s="9"/>
      <c r="B1354" s="51"/>
      <c r="C1354" s="51"/>
      <c r="D1354" s="10"/>
      <c r="E1354" s="9"/>
      <c r="F1354" s="9"/>
      <c r="G1354" s="11"/>
      <c r="H1354" s="11"/>
    </row>
    <row r="1355" spans="1:8">
      <c r="A1355" s="9"/>
      <c r="B1355" s="51"/>
      <c r="C1355" s="51"/>
      <c r="D1355" s="10"/>
      <c r="E1355" s="9"/>
      <c r="F1355" s="9"/>
      <c r="G1355" s="11"/>
      <c r="H1355" s="11"/>
    </row>
    <row r="1356" spans="1:8">
      <c r="A1356" s="9"/>
      <c r="B1356" s="51"/>
      <c r="C1356" s="51"/>
      <c r="D1356" s="10"/>
      <c r="E1356" s="9"/>
      <c r="F1356" s="9"/>
      <c r="G1356" s="11"/>
      <c r="H1356" s="11"/>
    </row>
    <row r="1357" spans="1:8">
      <c r="A1357" s="9"/>
      <c r="B1357" s="51"/>
      <c r="C1357" s="51"/>
      <c r="D1357" s="10"/>
      <c r="E1357" s="9"/>
      <c r="F1357" s="9"/>
      <c r="G1357" s="11"/>
      <c r="H1357" s="11"/>
    </row>
    <row r="1358" spans="1:8">
      <c r="A1358" s="9"/>
      <c r="B1358" s="51"/>
      <c r="C1358" s="51"/>
      <c r="D1358" s="10"/>
      <c r="E1358" s="9"/>
      <c r="F1358" s="9"/>
      <c r="G1358" s="11"/>
      <c r="H1358" s="11"/>
    </row>
    <row r="1359" spans="1:8">
      <c r="A1359" s="9"/>
      <c r="B1359" s="51"/>
      <c r="C1359" s="51"/>
      <c r="D1359" s="10"/>
      <c r="E1359" s="9"/>
      <c r="F1359" s="9"/>
      <c r="G1359" s="11"/>
      <c r="H1359" s="11"/>
    </row>
    <row r="1360" spans="1:8">
      <c r="A1360" s="9"/>
      <c r="B1360" s="51"/>
      <c r="C1360" s="51"/>
      <c r="D1360" s="10"/>
      <c r="E1360" s="9"/>
      <c r="F1360" s="9"/>
      <c r="G1360" s="11"/>
      <c r="H1360" s="11"/>
    </row>
    <row r="1361" spans="1:8">
      <c r="A1361" s="9"/>
      <c r="B1361" s="51"/>
      <c r="C1361" s="51"/>
      <c r="D1361" s="10"/>
      <c r="E1361" s="9"/>
      <c r="F1361" s="9"/>
      <c r="G1361" s="11"/>
      <c r="H1361" s="11"/>
    </row>
    <row r="1362" spans="1:8">
      <c r="A1362" s="9"/>
      <c r="B1362" s="51"/>
      <c r="C1362" s="51"/>
      <c r="D1362" s="10"/>
      <c r="E1362" s="9"/>
      <c r="F1362" s="9"/>
      <c r="G1362" s="11"/>
      <c r="H1362" s="11"/>
    </row>
    <row r="1363" spans="1:8">
      <c r="A1363" s="9"/>
      <c r="B1363" s="51"/>
      <c r="C1363" s="51"/>
      <c r="D1363" s="10"/>
      <c r="E1363" s="9"/>
      <c r="F1363" s="9"/>
      <c r="G1363" s="11"/>
      <c r="H1363" s="11"/>
    </row>
    <row r="1364" spans="1:8">
      <c r="A1364" s="9"/>
      <c r="B1364" s="51"/>
      <c r="C1364" s="51"/>
      <c r="D1364" s="10"/>
      <c r="E1364" s="9"/>
      <c r="F1364" s="9"/>
      <c r="G1364" s="11"/>
      <c r="H1364" s="11"/>
    </row>
    <row r="1365" spans="1:8">
      <c r="A1365" s="9"/>
      <c r="B1365" s="51"/>
      <c r="C1365" s="51"/>
      <c r="D1365" s="10"/>
      <c r="E1365" s="9"/>
      <c r="F1365" s="9"/>
      <c r="G1365" s="11"/>
      <c r="H1365" s="11"/>
    </row>
    <row r="1366" spans="1:8">
      <c r="A1366" s="9"/>
      <c r="B1366" s="51"/>
      <c r="C1366" s="51"/>
      <c r="D1366" s="10"/>
      <c r="E1366" s="9"/>
      <c r="F1366" s="9"/>
      <c r="G1366" s="11"/>
      <c r="H1366" s="11"/>
    </row>
    <row r="1367" spans="1:8">
      <c r="A1367" s="9"/>
      <c r="B1367" s="51"/>
      <c r="C1367" s="51"/>
      <c r="D1367" s="10"/>
      <c r="E1367" s="9"/>
      <c r="F1367" s="9"/>
      <c r="G1367" s="11"/>
      <c r="H1367" s="11"/>
    </row>
    <row r="1368" spans="1:8">
      <c r="A1368" s="9"/>
      <c r="B1368" s="51"/>
      <c r="C1368" s="51"/>
      <c r="D1368" s="10"/>
      <c r="E1368" s="9"/>
      <c r="F1368" s="9"/>
      <c r="G1368" s="11"/>
      <c r="H1368" s="11"/>
    </row>
    <row r="1369" spans="1:8">
      <c r="A1369" s="9"/>
      <c r="B1369" s="51"/>
      <c r="C1369" s="51"/>
      <c r="D1369" s="10"/>
      <c r="E1369" s="9"/>
      <c r="F1369" s="9"/>
      <c r="G1369" s="11"/>
      <c r="H1369" s="11"/>
    </row>
    <row r="1370" spans="1:8">
      <c r="A1370" s="9"/>
      <c r="B1370" s="51"/>
      <c r="C1370" s="51"/>
      <c r="D1370" s="10"/>
      <c r="E1370" s="9"/>
      <c r="F1370" s="9"/>
      <c r="G1370" s="11"/>
      <c r="H1370" s="11"/>
    </row>
    <row r="1371" spans="1:8">
      <c r="A1371" s="9"/>
      <c r="B1371" s="51"/>
      <c r="C1371" s="51"/>
      <c r="D1371" s="10"/>
      <c r="E1371" s="9"/>
      <c r="F1371" s="9"/>
      <c r="G1371" s="11"/>
      <c r="H1371" s="11"/>
    </row>
    <row r="1372" spans="1:8">
      <c r="A1372" s="9"/>
      <c r="B1372" s="51"/>
      <c r="C1372" s="51"/>
      <c r="D1372" s="10"/>
      <c r="E1372" s="9"/>
      <c r="F1372" s="9"/>
      <c r="G1372" s="11"/>
      <c r="H1372" s="11"/>
    </row>
    <row r="1373" spans="1:8">
      <c r="A1373" s="9"/>
      <c r="B1373" s="51"/>
      <c r="C1373" s="51"/>
      <c r="D1373" s="10"/>
      <c r="E1373" s="9"/>
      <c r="F1373" s="9"/>
      <c r="G1373" s="11"/>
      <c r="H1373" s="11"/>
    </row>
    <row r="1374" spans="1:8">
      <c r="A1374" s="9"/>
      <c r="B1374" s="51"/>
      <c r="C1374" s="51"/>
      <c r="D1374" s="10"/>
      <c r="E1374" s="9"/>
      <c r="F1374" s="9"/>
      <c r="G1374" s="11"/>
      <c r="H1374" s="11"/>
    </row>
    <row r="1375" spans="1:8">
      <c r="A1375" s="9"/>
      <c r="B1375" s="51"/>
      <c r="C1375" s="51"/>
      <c r="D1375" s="10"/>
      <c r="E1375" s="9"/>
      <c r="F1375" s="9"/>
      <c r="G1375" s="11"/>
      <c r="H1375" s="11"/>
    </row>
    <row r="1376" spans="1:8">
      <c r="A1376" s="9"/>
      <c r="B1376" s="51"/>
      <c r="C1376" s="51"/>
      <c r="D1376" s="10"/>
      <c r="E1376" s="9"/>
      <c r="F1376" s="9"/>
      <c r="G1376" s="11"/>
      <c r="H1376" s="11"/>
    </row>
    <row r="1377" spans="1:8">
      <c r="A1377" s="9"/>
      <c r="B1377" s="51"/>
      <c r="C1377" s="51"/>
      <c r="D1377" s="10"/>
      <c r="E1377" s="9"/>
      <c r="F1377" s="9"/>
      <c r="G1377" s="11"/>
      <c r="H1377" s="11"/>
    </row>
    <row r="1378" spans="1:8">
      <c r="A1378" s="9"/>
      <c r="B1378" s="51"/>
      <c r="C1378" s="51"/>
      <c r="D1378" s="10"/>
      <c r="E1378" s="9"/>
      <c r="F1378" s="9"/>
      <c r="G1378" s="11"/>
      <c r="H1378" s="11"/>
    </row>
    <row r="1379" spans="1:8">
      <c r="A1379" s="9"/>
      <c r="B1379" s="51"/>
      <c r="C1379" s="51"/>
      <c r="D1379" s="10"/>
      <c r="E1379" s="9"/>
      <c r="F1379" s="9"/>
      <c r="G1379" s="11"/>
      <c r="H1379" s="11"/>
    </row>
    <row r="1380" spans="1:8">
      <c r="A1380" s="9"/>
      <c r="B1380" s="51"/>
      <c r="C1380" s="51"/>
      <c r="D1380" s="10"/>
      <c r="E1380" s="9"/>
      <c r="F1380" s="9"/>
      <c r="G1380" s="11"/>
      <c r="H1380" s="11"/>
    </row>
    <row r="1381" spans="1:8">
      <c r="A1381" s="9"/>
      <c r="B1381" s="51"/>
      <c r="C1381" s="51"/>
      <c r="D1381" s="10"/>
      <c r="E1381" s="9"/>
      <c r="F1381" s="9"/>
      <c r="G1381" s="11"/>
      <c r="H1381" s="11"/>
    </row>
    <row r="1382" spans="1:8">
      <c r="A1382" s="9"/>
      <c r="B1382" s="51"/>
      <c r="C1382" s="51"/>
      <c r="D1382" s="10"/>
      <c r="E1382" s="9"/>
      <c r="F1382" s="9"/>
      <c r="G1382" s="11"/>
      <c r="H1382" s="11"/>
    </row>
    <row r="1383" spans="1:8">
      <c r="A1383" s="9"/>
      <c r="B1383" s="51"/>
      <c r="C1383" s="51"/>
      <c r="D1383" s="10"/>
      <c r="E1383" s="9"/>
      <c r="F1383" s="9"/>
      <c r="G1383" s="11"/>
      <c r="H1383" s="11"/>
    </row>
    <row r="1384" spans="1:8">
      <c r="A1384" s="9"/>
      <c r="B1384" s="51"/>
      <c r="C1384" s="51"/>
      <c r="D1384" s="10"/>
      <c r="E1384" s="9"/>
      <c r="F1384" s="9"/>
      <c r="G1384" s="11"/>
      <c r="H1384" s="11"/>
    </row>
    <row r="1385" spans="1:8">
      <c r="A1385" s="9"/>
      <c r="B1385" s="51"/>
      <c r="C1385" s="51"/>
      <c r="D1385" s="10"/>
      <c r="E1385" s="9"/>
      <c r="F1385" s="9"/>
      <c r="G1385" s="11"/>
      <c r="H1385" s="11"/>
    </row>
    <row r="1386" spans="1:8">
      <c r="A1386" s="9"/>
      <c r="B1386" s="51"/>
      <c r="C1386" s="51"/>
      <c r="D1386" s="10"/>
      <c r="E1386" s="9"/>
      <c r="F1386" s="9"/>
      <c r="G1386" s="11"/>
      <c r="H1386" s="11"/>
    </row>
    <row r="1387" spans="1:8">
      <c r="A1387" s="9"/>
      <c r="B1387" s="51"/>
      <c r="C1387" s="51"/>
      <c r="D1387" s="10"/>
      <c r="E1387" s="9"/>
      <c r="F1387" s="9"/>
      <c r="G1387" s="11"/>
      <c r="H1387" s="11"/>
    </row>
    <row r="1388" spans="1:8">
      <c r="A1388" s="9"/>
      <c r="B1388" s="51"/>
      <c r="C1388" s="51"/>
      <c r="D1388" s="10"/>
      <c r="E1388" s="9"/>
      <c r="F1388" s="9"/>
      <c r="G1388" s="11"/>
      <c r="H1388" s="11"/>
    </row>
    <row r="1389" spans="1:8">
      <c r="A1389" s="9"/>
      <c r="B1389" s="51"/>
      <c r="C1389" s="51"/>
      <c r="D1389" s="10"/>
      <c r="E1389" s="9"/>
      <c r="F1389" s="9"/>
      <c r="G1389" s="11"/>
      <c r="H1389" s="11"/>
    </row>
    <row r="1390" spans="1:8">
      <c r="A1390" s="9"/>
      <c r="B1390" s="51"/>
      <c r="C1390" s="51"/>
      <c r="D1390" s="10"/>
      <c r="E1390" s="9"/>
      <c r="F1390" s="9"/>
      <c r="G1390" s="11"/>
      <c r="H1390" s="11"/>
    </row>
    <row r="1391" spans="1:8">
      <c r="A1391" s="9"/>
      <c r="B1391" s="51"/>
      <c r="C1391" s="51"/>
      <c r="D1391" s="10"/>
      <c r="E1391" s="9"/>
      <c r="F1391" s="9"/>
      <c r="G1391" s="11"/>
      <c r="H1391" s="11"/>
    </row>
    <row r="1392" spans="1:8">
      <c r="A1392" s="9"/>
      <c r="B1392" s="51"/>
      <c r="C1392" s="51"/>
      <c r="D1392" s="10"/>
      <c r="E1392" s="9"/>
      <c r="F1392" s="9"/>
      <c r="G1392" s="11"/>
      <c r="H1392" s="11"/>
    </row>
    <row r="1393" spans="1:8">
      <c r="A1393" s="9"/>
      <c r="B1393" s="51"/>
      <c r="C1393" s="51"/>
      <c r="D1393" s="10"/>
      <c r="E1393" s="9"/>
      <c r="F1393" s="9"/>
      <c r="G1393" s="11"/>
      <c r="H1393" s="11"/>
    </row>
    <row r="1394" spans="1:8">
      <c r="A1394" s="9"/>
      <c r="B1394" s="51"/>
      <c r="C1394" s="51"/>
      <c r="D1394" s="10"/>
      <c r="E1394" s="9"/>
      <c r="F1394" s="9"/>
      <c r="G1394" s="11"/>
      <c r="H1394" s="11"/>
    </row>
    <row r="1395" spans="1:8">
      <c r="A1395" s="9"/>
      <c r="B1395" s="51"/>
      <c r="C1395" s="51"/>
      <c r="D1395" s="10"/>
      <c r="E1395" s="9"/>
      <c r="F1395" s="9"/>
      <c r="G1395" s="11"/>
      <c r="H1395" s="11"/>
    </row>
    <row r="1396" spans="1:8">
      <c r="A1396" s="9"/>
      <c r="B1396" s="51"/>
      <c r="C1396" s="51"/>
      <c r="D1396" s="10"/>
      <c r="E1396" s="9"/>
      <c r="F1396" s="9"/>
      <c r="G1396" s="11"/>
      <c r="H1396" s="11"/>
    </row>
    <row r="1397" spans="1:8">
      <c r="A1397" s="9"/>
      <c r="B1397" s="51"/>
      <c r="C1397" s="51"/>
      <c r="D1397" s="10"/>
      <c r="E1397" s="9"/>
      <c r="F1397" s="9"/>
      <c r="G1397" s="11"/>
      <c r="H1397" s="11"/>
    </row>
    <row r="1398" spans="1:8">
      <c r="A1398" s="9"/>
      <c r="B1398" s="51"/>
      <c r="C1398" s="51"/>
      <c r="D1398" s="10"/>
      <c r="E1398" s="9"/>
      <c r="F1398" s="9"/>
      <c r="G1398" s="11"/>
      <c r="H1398" s="11"/>
    </row>
    <row r="1399" spans="1:8">
      <c r="A1399" s="9"/>
      <c r="B1399" s="51"/>
      <c r="C1399" s="51"/>
      <c r="D1399" s="10"/>
      <c r="E1399" s="9"/>
      <c r="F1399" s="9"/>
      <c r="G1399" s="11"/>
      <c r="H1399" s="11"/>
    </row>
    <row r="1400" spans="1:8">
      <c r="A1400" s="9"/>
      <c r="B1400" s="51"/>
      <c r="C1400" s="51"/>
      <c r="D1400" s="10"/>
      <c r="E1400" s="9"/>
      <c r="F1400" s="9"/>
      <c r="G1400" s="11"/>
      <c r="H1400" s="11"/>
    </row>
    <row r="1401" spans="1:8">
      <c r="A1401" s="9"/>
      <c r="B1401" s="51"/>
      <c r="C1401" s="51"/>
      <c r="D1401" s="10"/>
      <c r="E1401" s="9"/>
      <c r="F1401" s="9"/>
      <c r="G1401" s="11"/>
      <c r="H1401" s="11"/>
    </row>
    <row r="1402" spans="1:8">
      <c r="A1402" s="9"/>
      <c r="B1402" s="51"/>
      <c r="C1402" s="51"/>
      <c r="D1402" s="10"/>
      <c r="E1402" s="9"/>
      <c r="F1402" s="9"/>
      <c r="G1402" s="11"/>
      <c r="H1402" s="11"/>
    </row>
    <row r="1403" spans="1:8">
      <c r="A1403" s="9"/>
      <c r="B1403" s="51"/>
      <c r="C1403" s="51"/>
      <c r="D1403" s="10"/>
      <c r="E1403" s="9"/>
      <c r="F1403" s="9"/>
      <c r="G1403" s="11"/>
      <c r="H1403" s="11"/>
    </row>
    <row r="1404" spans="1:8">
      <c r="A1404" s="9"/>
      <c r="B1404" s="51"/>
      <c r="C1404" s="51"/>
      <c r="D1404" s="10"/>
      <c r="E1404" s="9"/>
      <c r="F1404" s="9"/>
      <c r="G1404" s="11"/>
      <c r="H1404" s="11"/>
    </row>
    <row r="1405" spans="1:8">
      <c r="A1405" s="9"/>
      <c r="B1405" s="51"/>
      <c r="C1405" s="51"/>
      <c r="D1405" s="10"/>
      <c r="E1405" s="9"/>
      <c r="F1405" s="9"/>
      <c r="G1405" s="11"/>
      <c r="H1405" s="11"/>
    </row>
    <row r="1406" spans="1:8">
      <c r="A1406" s="9"/>
      <c r="B1406" s="51"/>
      <c r="C1406" s="51"/>
      <c r="D1406" s="10"/>
      <c r="E1406" s="9"/>
      <c r="F1406" s="9"/>
      <c r="G1406" s="11"/>
      <c r="H1406" s="11"/>
    </row>
    <row r="1407" spans="1:8">
      <c r="A1407" s="9"/>
      <c r="B1407" s="51"/>
      <c r="C1407" s="51"/>
      <c r="D1407" s="10"/>
      <c r="E1407" s="9"/>
      <c r="F1407" s="9"/>
      <c r="G1407" s="11"/>
      <c r="H1407" s="11"/>
    </row>
    <row r="1408" spans="1:8">
      <c r="A1408" s="9"/>
      <c r="B1408" s="51"/>
      <c r="C1408" s="51"/>
      <c r="D1408" s="10"/>
      <c r="E1408" s="9"/>
      <c r="F1408" s="9"/>
      <c r="G1408" s="11"/>
      <c r="H1408" s="11"/>
    </row>
    <row r="1409" spans="1:8">
      <c r="A1409" s="9"/>
      <c r="B1409" s="51"/>
      <c r="C1409" s="51"/>
      <c r="D1409" s="10"/>
      <c r="E1409" s="9"/>
      <c r="F1409" s="9"/>
      <c r="G1409" s="11"/>
      <c r="H1409" s="11"/>
    </row>
    <row r="1410" spans="1:8">
      <c r="A1410" s="9"/>
      <c r="B1410" s="51"/>
      <c r="C1410" s="51"/>
      <c r="D1410" s="10"/>
      <c r="E1410" s="9"/>
      <c r="F1410" s="9"/>
      <c r="G1410" s="11"/>
      <c r="H1410" s="11"/>
    </row>
    <row r="1411" spans="1:8">
      <c r="A1411" s="9"/>
      <c r="B1411" s="51"/>
      <c r="C1411" s="51"/>
      <c r="D1411" s="10"/>
      <c r="E1411" s="9"/>
      <c r="F1411" s="9"/>
      <c r="G1411" s="11"/>
      <c r="H1411" s="11"/>
    </row>
    <row r="1412" spans="1:8">
      <c r="A1412" s="9"/>
      <c r="B1412" s="51"/>
      <c r="C1412" s="51"/>
      <c r="D1412" s="10"/>
      <c r="E1412" s="9"/>
      <c r="F1412" s="9"/>
      <c r="G1412" s="11"/>
      <c r="H1412" s="11"/>
    </row>
    <row r="1413" spans="1:8">
      <c r="A1413" s="9"/>
      <c r="B1413" s="51"/>
      <c r="C1413" s="51"/>
      <c r="D1413" s="10"/>
      <c r="E1413" s="9"/>
      <c r="F1413" s="9"/>
      <c r="G1413" s="11"/>
      <c r="H1413" s="11"/>
    </row>
    <row r="1414" spans="1:8">
      <c r="A1414" s="9"/>
      <c r="B1414" s="51"/>
      <c r="C1414" s="51"/>
      <c r="D1414" s="10"/>
      <c r="E1414" s="9"/>
      <c r="F1414" s="9"/>
      <c r="G1414" s="11"/>
      <c r="H1414" s="11"/>
    </row>
    <row r="1415" spans="1:8">
      <c r="A1415" s="9"/>
      <c r="B1415" s="51"/>
      <c r="C1415" s="51"/>
      <c r="D1415" s="10"/>
      <c r="E1415" s="9"/>
      <c r="F1415" s="9"/>
      <c r="G1415" s="11"/>
      <c r="H1415" s="11"/>
    </row>
    <row r="1416" spans="1:8">
      <c r="A1416" s="9"/>
      <c r="B1416" s="51"/>
      <c r="C1416" s="51"/>
      <c r="D1416" s="10"/>
      <c r="E1416" s="9"/>
      <c r="F1416" s="9"/>
      <c r="G1416" s="11"/>
      <c r="H1416" s="11"/>
    </row>
    <row r="1417" spans="1:8">
      <c r="A1417" s="9"/>
      <c r="B1417" s="51"/>
      <c r="C1417" s="51"/>
      <c r="D1417" s="10"/>
      <c r="E1417" s="9"/>
      <c r="F1417" s="9"/>
      <c r="G1417" s="11"/>
      <c r="H1417" s="11"/>
    </row>
    <row r="1418" spans="1:8">
      <c r="A1418" s="9"/>
      <c r="B1418" s="51"/>
      <c r="C1418" s="51"/>
      <c r="D1418" s="10"/>
      <c r="E1418" s="9"/>
      <c r="F1418" s="9"/>
      <c r="G1418" s="11"/>
      <c r="H1418" s="11"/>
    </row>
    <row r="1419" spans="1:8">
      <c r="A1419" s="9"/>
      <c r="B1419" s="51"/>
      <c r="C1419" s="51"/>
      <c r="D1419" s="10"/>
      <c r="E1419" s="9"/>
      <c r="F1419" s="9"/>
      <c r="G1419" s="11"/>
      <c r="H1419" s="11"/>
    </row>
    <row r="1420" spans="1:8">
      <c r="A1420" s="9"/>
      <c r="B1420" s="51"/>
      <c r="C1420" s="51"/>
      <c r="D1420" s="10"/>
      <c r="E1420" s="9"/>
      <c r="F1420" s="9"/>
      <c r="G1420" s="11"/>
      <c r="H1420" s="11"/>
    </row>
    <row r="1421" spans="1:8">
      <c r="A1421" s="9"/>
      <c r="B1421" s="51"/>
      <c r="C1421" s="51"/>
      <c r="D1421" s="10"/>
      <c r="E1421" s="9"/>
      <c r="F1421" s="9"/>
      <c r="G1421" s="11"/>
      <c r="H1421" s="11"/>
    </row>
    <row r="1422" spans="1:8">
      <c r="A1422" s="9"/>
      <c r="B1422" s="51"/>
      <c r="C1422" s="51"/>
      <c r="D1422" s="10"/>
      <c r="E1422" s="9"/>
      <c r="F1422" s="9"/>
      <c r="G1422" s="11"/>
      <c r="H1422" s="11"/>
    </row>
    <row r="1423" spans="1:8">
      <c r="A1423" s="9"/>
      <c r="B1423" s="51"/>
      <c r="C1423" s="51"/>
      <c r="D1423" s="10"/>
      <c r="E1423" s="9"/>
      <c r="F1423" s="9"/>
      <c r="G1423" s="11"/>
      <c r="H1423" s="11"/>
    </row>
    <row r="1424" spans="1:8">
      <c r="A1424" s="9"/>
      <c r="B1424" s="51"/>
      <c r="C1424" s="51"/>
      <c r="D1424" s="10"/>
      <c r="E1424" s="9"/>
      <c r="F1424" s="9"/>
      <c r="G1424" s="11"/>
      <c r="H1424" s="11"/>
    </row>
    <row r="1425" spans="1:8">
      <c r="A1425" s="9"/>
      <c r="B1425" s="51"/>
      <c r="C1425" s="51"/>
      <c r="D1425" s="10"/>
      <c r="E1425" s="9"/>
      <c r="F1425" s="9"/>
      <c r="G1425" s="11"/>
      <c r="H1425" s="11"/>
    </row>
    <row r="1426" spans="1:8">
      <c r="A1426" s="9"/>
      <c r="B1426" s="51"/>
      <c r="C1426" s="51"/>
      <c r="D1426" s="10"/>
      <c r="E1426" s="9"/>
      <c r="F1426" s="9"/>
      <c r="G1426" s="11"/>
      <c r="H1426" s="11"/>
    </row>
    <row r="1427" spans="1:8">
      <c r="A1427" s="9"/>
      <c r="B1427" s="51"/>
      <c r="C1427" s="51"/>
      <c r="D1427" s="10"/>
      <c r="E1427" s="9"/>
      <c r="F1427" s="9"/>
      <c r="G1427" s="11"/>
      <c r="H1427" s="11"/>
    </row>
    <row r="1428" spans="1:8">
      <c r="A1428" s="9"/>
      <c r="B1428" s="51"/>
      <c r="C1428" s="51"/>
      <c r="D1428" s="10"/>
      <c r="E1428" s="9"/>
      <c r="F1428" s="9"/>
      <c r="G1428" s="11"/>
      <c r="H1428" s="11"/>
    </row>
    <row r="1429" spans="1:8">
      <c r="A1429" s="9"/>
      <c r="B1429" s="51"/>
      <c r="C1429" s="51"/>
      <c r="D1429" s="10"/>
      <c r="E1429" s="9"/>
      <c r="F1429" s="9"/>
      <c r="G1429" s="11"/>
      <c r="H1429" s="11"/>
    </row>
    <row r="1430" spans="1:8">
      <c r="A1430" s="9"/>
      <c r="B1430" s="51"/>
      <c r="C1430" s="51"/>
      <c r="D1430" s="10"/>
      <c r="E1430" s="9"/>
      <c r="F1430" s="9"/>
      <c r="G1430" s="11"/>
      <c r="H1430" s="11"/>
    </row>
    <row r="1431" spans="1:8">
      <c r="A1431" s="9"/>
      <c r="B1431" s="51"/>
      <c r="C1431" s="51"/>
      <c r="D1431" s="10"/>
      <c r="E1431" s="9"/>
      <c r="F1431" s="9"/>
      <c r="G1431" s="11"/>
      <c r="H1431" s="11"/>
    </row>
    <row r="1432" spans="1:8">
      <c r="A1432" s="9"/>
      <c r="B1432" s="51"/>
      <c r="C1432" s="51"/>
      <c r="D1432" s="10"/>
      <c r="E1432" s="9"/>
      <c r="F1432" s="9"/>
      <c r="G1432" s="11"/>
      <c r="H1432" s="11"/>
    </row>
    <row r="1433" spans="1:8">
      <c r="A1433" s="9"/>
      <c r="B1433" s="51"/>
      <c r="C1433" s="51"/>
      <c r="D1433" s="10"/>
      <c r="E1433" s="9"/>
      <c r="F1433" s="9"/>
      <c r="G1433" s="11"/>
      <c r="H1433" s="11"/>
    </row>
    <row r="1434" spans="1:8">
      <c r="A1434" s="9"/>
      <c r="B1434" s="51"/>
      <c r="C1434" s="51"/>
      <c r="D1434" s="10"/>
      <c r="E1434" s="9"/>
      <c r="F1434" s="9"/>
      <c r="G1434" s="11"/>
      <c r="H1434" s="11"/>
    </row>
    <row r="1435" spans="1:8">
      <c r="A1435" s="9"/>
      <c r="B1435" s="51"/>
      <c r="C1435" s="51"/>
      <c r="D1435" s="10"/>
      <c r="E1435" s="9"/>
      <c r="F1435" s="9"/>
      <c r="G1435" s="11"/>
      <c r="H1435" s="11"/>
    </row>
    <row r="1436" spans="1:8">
      <c r="A1436" s="9"/>
      <c r="B1436" s="51"/>
      <c r="C1436" s="51"/>
      <c r="D1436" s="10"/>
      <c r="E1436" s="9"/>
      <c r="F1436" s="9"/>
      <c r="G1436" s="11"/>
      <c r="H1436" s="11"/>
    </row>
    <row r="1437" spans="1:8">
      <c r="A1437" s="9"/>
      <c r="B1437" s="51"/>
      <c r="C1437" s="51"/>
      <c r="D1437" s="10"/>
      <c r="E1437" s="9"/>
      <c r="F1437" s="9"/>
      <c r="G1437" s="11"/>
      <c r="H1437" s="11"/>
    </row>
    <row r="1438" spans="1:8">
      <c r="A1438" s="9"/>
      <c r="B1438" s="51"/>
      <c r="C1438" s="51"/>
      <c r="D1438" s="10"/>
      <c r="E1438" s="9"/>
      <c r="F1438" s="9"/>
      <c r="G1438" s="11"/>
      <c r="H1438" s="11"/>
    </row>
    <row r="1439" spans="1:8">
      <c r="A1439" s="9"/>
      <c r="B1439" s="51"/>
      <c r="C1439" s="51"/>
      <c r="D1439" s="10"/>
      <c r="E1439" s="9"/>
      <c r="F1439" s="9"/>
      <c r="G1439" s="11"/>
      <c r="H1439" s="11"/>
    </row>
    <row r="1440" spans="1:8">
      <c r="A1440" s="9"/>
      <c r="B1440" s="51"/>
      <c r="C1440" s="51"/>
      <c r="D1440" s="10"/>
      <c r="E1440" s="9"/>
      <c r="F1440" s="9"/>
      <c r="G1440" s="11"/>
      <c r="H1440" s="11"/>
    </row>
    <row r="1441" spans="1:8">
      <c r="A1441" s="9"/>
      <c r="B1441" s="51"/>
      <c r="C1441" s="51"/>
      <c r="D1441" s="10"/>
      <c r="E1441" s="9"/>
      <c r="F1441" s="9"/>
      <c r="G1441" s="11"/>
      <c r="H1441" s="11"/>
    </row>
    <row r="1442" spans="1:8">
      <c r="A1442" s="9"/>
      <c r="B1442" s="51"/>
      <c r="C1442" s="51"/>
      <c r="D1442" s="10"/>
      <c r="E1442" s="9"/>
      <c r="F1442" s="9"/>
      <c r="G1442" s="11"/>
      <c r="H1442" s="11"/>
    </row>
    <row r="1443" spans="1:8">
      <c r="A1443" s="9"/>
      <c r="B1443" s="51"/>
      <c r="C1443" s="51"/>
      <c r="D1443" s="10"/>
      <c r="E1443" s="9"/>
      <c r="F1443" s="9"/>
      <c r="G1443" s="11"/>
      <c r="H1443" s="11"/>
    </row>
    <row r="1444" spans="1:8">
      <c r="A1444" s="9"/>
      <c r="B1444" s="51"/>
      <c r="C1444" s="51"/>
      <c r="D1444" s="10"/>
      <c r="E1444" s="9"/>
      <c r="F1444" s="9"/>
      <c r="G1444" s="11"/>
      <c r="H1444" s="11"/>
    </row>
    <row r="1445" spans="1:8">
      <c r="A1445" s="9"/>
      <c r="B1445" s="51"/>
      <c r="C1445" s="51"/>
      <c r="D1445" s="10"/>
      <c r="E1445" s="9"/>
      <c r="F1445" s="9"/>
      <c r="G1445" s="11"/>
      <c r="H1445" s="11"/>
    </row>
    <row r="1446" spans="1:8">
      <c r="A1446" s="9"/>
      <c r="B1446" s="51"/>
      <c r="C1446" s="51"/>
      <c r="D1446" s="10"/>
      <c r="E1446" s="9"/>
      <c r="F1446" s="9"/>
      <c r="G1446" s="11"/>
      <c r="H1446" s="11"/>
    </row>
    <row r="1447" spans="1:8">
      <c r="A1447" s="9"/>
      <c r="B1447" s="51"/>
      <c r="C1447" s="51"/>
      <c r="D1447" s="10"/>
      <c r="E1447" s="9"/>
      <c r="F1447" s="9"/>
      <c r="G1447" s="11"/>
      <c r="H1447" s="11"/>
    </row>
    <row r="1448" spans="1:8">
      <c r="A1448" s="9"/>
      <c r="B1448" s="51"/>
      <c r="C1448" s="51"/>
      <c r="D1448" s="10"/>
      <c r="E1448" s="9"/>
      <c r="F1448" s="9"/>
      <c r="G1448" s="11"/>
      <c r="H1448" s="11"/>
    </row>
    <row r="1449" spans="1:8">
      <c r="A1449" s="9"/>
      <c r="B1449" s="51"/>
      <c r="C1449" s="51"/>
      <c r="D1449" s="10"/>
      <c r="E1449" s="9"/>
      <c r="F1449" s="9"/>
      <c r="G1449" s="11"/>
      <c r="H1449" s="11"/>
    </row>
    <row r="1450" spans="1:8">
      <c r="A1450" s="9"/>
      <c r="B1450" s="51"/>
      <c r="C1450" s="51"/>
      <c r="D1450" s="10"/>
      <c r="E1450" s="9"/>
      <c r="F1450" s="9"/>
      <c r="G1450" s="11"/>
      <c r="H1450" s="11"/>
    </row>
    <row r="1451" spans="1:8">
      <c r="A1451" s="9"/>
      <c r="B1451" s="51"/>
      <c r="C1451" s="51"/>
      <c r="D1451" s="10"/>
      <c r="E1451" s="9"/>
      <c r="F1451" s="9"/>
      <c r="G1451" s="11"/>
      <c r="H1451" s="11"/>
    </row>
    <row r="1452" spans="1:8">
      <c r="A1452" s="9"/>
      <c r="B1452" s="51"/>
      <c r="C1452" s="51"/>
      <c r="D1452" s="10"/>
      <c r="E1452" s="9"/>
      <c r="F1452" s="9"/>
      <c r="G1452" s="11"/>
      <c r="H1452" s="11"/>
    </row>
    <row r="1453" spans="1:8">
      <c r="A1453" s="9"/>
      <c r="B1453" s="51"/>
      <c r="C1453" s="51"/>
      <c r="D1453" s="10"/>
      <c r="E1453" s="9"/>
      <c r="F1453" s="9"/>
      <c r="G1453" s="11"/>
      <c r="H1453" s="11"/>
    </row>
    <row r="1454" spans="1:8">
      <c r="A1454" s="9"/>
      <c r="B1454" s="51"/>
      <c r="C1454" s="51"/>
      <c r="D1454" s="10"/>
      <c r="E1454" s="9"/>
      <c r="F1454" s="9"/>
      <c r="G1454" s="11"/>
      <c r="H1454" s="11"/>
    </row>
    <row r="1455" spans="1:8">
      <c r="A1455" s="9"/>
      <c r="B1455" s="51"/>
      <c r="C1455" s="51"/>
      <c r="D1455" s="10"/>
      <c r="E1455" s="9"/>
      <c r="F1455" s="9"/>
      <c r="G1455" s="11"/>
      <c r="H1455" s="11"/>
    </row>
    <row r="1456" spans="1:8">
      <c r="A1456" s="9"/>
      <c r="B1456" s="51"/>
      <c r="C1456" s="51"/>
      <c r="D1456" s="10"/>
      <c r="E1456" s="9"/>
      <c r="F1456" s="9"/>
      <c r="G1456" s="11"/>
      <c r="H1456" s="11"/>
    </row>
    <row r="1457" spans="1:8">
      <c r="A1457" s="9"/>
      <c r="B1457" s="51"/>
      <c r="C1457" s="51"/>
      <c r="D1457" s="10"/>
      <c r="E1457" s="9"/>
      <c r="F1457" s="9"/>
      <c r="G1457" s="11"/>
      <c r="H1457" s="11"/>
    </row>
    <row r="1458" spans="1:8">
      <c r="A1458" s="9"/>
      <c r="B1458" s="51"/>
      <c r="C1458" s="51"/>
      <c r="D1458" s="10"/>
      <c r="E1458" s="9"/>
      <c r="F1458" s="9"/>
      <c r="G1458" s="11"/>
      <c r="H1458" s="11"/>
    </row>
    <row r="1459" spans="1:8">
      <c r="A1459" s="9"/>
      <c r="B1459" s="51"/>
      <c r="C1459" s="51"/>
      <c r="D1459" s="10"/>
      <c r="E1459" s="9"/>
      <c r="F1459" s="9"/>
      <c r="G1459" s="11"/>
      <c r="H1459" s="11"/>
    </row>
    <row r="1460" spans="1:8">
      <c r="A1460" s="9"/>
      <c r="B1460" s="51"/>
      <c r="C1460" s="51"/>
      <c r="D1460" s="10"/>
      <c r="E1460" s="9"/>
      <c r="F1460" s="9"/>
      <c r="G1460" s="11"/>
      <c r="H1460" s="11"/>
    </row>
    <row r="1461" spans="1:8">
      <c r="A1461" s="9"/>
      <c r="B1461" s="51"/>
      <c r="C1461" s="51"/>
      <c r="D1461" s="10"/>
      <c r="E1461" s="9"/>
      <c r="F1461" s="9"/>
      <c r="G1461" s="11"/>
      <c r="H1461" s="11"/>
    </row>
    <row r="1462" spans="1:8">
      <c r="A1462" s="9"/>
      <c r="B1462" s="51"/>
      <c r="C1462" s="51"/>
      <c r="D1462" s="10"/>
      <c r="E1462" s="9"/>
      <c r="F1462" s="9"/>
      <c r="G1462" s="11"/>
      <c r="H1462" s="11"/>
    </row>
    <row r="1463" spans="1:8">
      <c r="A1463" s="9"/>
      <c r="B1463" s="51"/>
      <c r="C1463" s="51"/>
      <c r="D1463" s="10"/>
      <c r="E1463" s="9"/>
      <c r="F1463" s="9"/>
      <c r="G1463" s="11"/>
      <c r="H1463" s="11"/>
    </row>
    <row r="1464" spans="1:8">
      <c r="A1464" s="9"/>
      <c r="B1464" s="51"/>
      <c r="C1464" s="51"/>
      <c r="D1464" s="10"/>
      <c r="E1464" s="9"/>
      <c r="F1464" s="9"/>
      <c r="G1464" s="11"/>
      <c r="H1464" s="11"/>
    </row>
    <row r="1465" spans="1:8">
      <c r="A1465" s="9"/>
      <c r="B1465" s="51"/>
      <c r="C1465" s="51"/>
      <c r="D1465" s="10"/>
      <c r="E1465" s="9"/>
      <c r="F1465" s="9"/>
      <c r="G1465" s="11"/>
      <c r="H1465" s="11"/>
    </row>
    <row r="1466" spans="1:8">
      <c r="A1466" s="9"/>
      <c r="B1466" s="51"/>
      <c r="C1466" s="51"/>
      <c r="D1466" s="10"/>
      <c r="E1466" s="9"/>
      <c r="F1466" s="9"/>
      <c r="G1466" s="11"/>
      <c r="H1466" s="11"/>
    </row>
    <row r="1467" spans="1:8">
      <c r="A1467" s="9"/>
      <c r="B1467" s="51"/>
      <c r="C1467" s="51"/>
      <c r="D1467" s="10"/>
      <c r="E1467" s="9"/>
      <c r="F1467" s="9"/>
      <c r="G1467" s="11"/>
      <c r="H1467" s="11"/>
    </row>
    <row r="1468" spans="1:8">
      <c r="A1468" s="9"/>
      <c r="B1468" s="51"/>
      <c r="C1468" s="51"/>
      <c r="D1468" s="10"/>
      <c r="E1468" s="9"/>
      <c r="F1468" s="9"/>
      <c r="G1468" s="11"/>
      <c r="H1468" s="11"/>
    </row>
    <row r="1469" spans="1:8">
      <c r="A1469" s="9"/>
      <c r="B1469" s="51"/>
      <c r="C1469" s="51"/>
      <c r="D1469" s="10"/>
      <c r="E1469" s="9"/>
      <c r="F1469" s="9"/>
      <c r="G1469" s="11"/>
      <c r="H1469" s="11"/>
    </row>
    <row r="1470" spans="1:8">
      <c r="A1470" s="9"/>
      <c r="B1470" s="51"/>
      <c r="C1470" s="51"/>
      <c r="D1470" s="10"/>
      <c r="E1470" s="9"/>
      <c r="F1470" s="9"/>
      <c r="G1470" s="11"/>
      <c r="H1470" s="11"/>
    </row>
    <row r="1471" spans="1:8">
      <c r="A1471" s="9"/>
      <c r="B1471" s="51"/>
      <c r="C1471" s="51"/>
      <c r="D1471" s="10"/>
      <c r="E1471" s="9"/>
      <c r="F1471" s="9"/>
      <c r="G1471" s="11"/>
      <c r="H1471" s="11"/>
    </row>
    <row r="1472" spans="1:8">
      <c r="A1472" s="9"/>
      <c r="B1472" s="51"/>
      <c r="C1472" s="51"/>
      <c r="D1472" s="10"/>
      <c r="E1472" s="9"/>
      <c r="F1472" s="9"/>
      <c r="G1472" s="11"/>
      <c r="H1472" s="11"/>
    </row>
    <row r="1473" spans="1:8">
      <c r="A1473" s="9"/>
      <c r="B1473" s="51"/>
      <c r="C1473" s="51"/>
      <c r="D1473" s="10"/>
      <c r="E1473" s="9"/>
      <c r="F1473" s="9"/>
      <c r="G1473" s="11"/>
      <c r="H1473" s="11"/>
    </row>
    <row r="1474" spans="1:8">
      <c r="A1474" s="9"/>
      <c r="B1474" s="51"/>
      <c r="C1474" s="51"/>
      <c r="D1474" s="10"/>
      <c r="E1474" s="9"/>
      <c r="F1474" s="9"/>
      <c r="G1474" s="11"/>
      <c r="H1474" s="11"/>
    </row>
    <row r="1475" spans="1:8">
      <c r="A1475" s="9"/>
      <c r="B1475" s="51"/>
      <c r="C1475" s="51"/>
      <c r="D1475" s="10"/>
      <c r="E1475" s="9"/>
      <c r="F1475" s="9"/>
      <c r="G1475" s="11"/>
      <c r="H1475" s="11"/>
    </row>
    <row r="1476" spans="1:8">
      <c r="A1476" s="9"/>
      <c r="B1476" s="51"/>
      <c r="C1476" s="51"/>
      <c r="D1476" s="10"/>
      <c r="E1476" s="9"/>
      <c r="F1476" s="9"/>
      <c r="G1476" s="11"/>
      <c r="H1476" s="11"/>
    </row>
    <row r="1477" spans="1:8">
      <c r="A1477" s="9"/>
      <c r="B1477" s="51"/>
      <c r="C1477" s="51"/>
      <c r="D1477" s="10"/>
      <c r="E1477" s="9"/>
      <c r="F1477" s="9"/>
      <c r="G1477" s="11"/>
      <c r="H1477" s="11"/>
    </row>
    <row r="1478" spans="1:8">
      <c r="A1478" s="9"/>
      <c r="B1478" s="51"/>
      <c r="C1478" s="51"/>
      <c r="D1478" s="10"/>
      <c r="E1478" s="9"/>
      <c r="F1478" s="9"/>
      <c r="G1478" s="11"/>
      <c r="H1478" s="11"/>
    </row>
    <row r="1479" spans="1:8">
      <c r="A1479" s="9"/>
      <c r="B1479" s="51"/>
      <c r="C1479" s="51"/>
      <c r="D1479" s="10"/>
      <c r="E1479" s="9"/>
      <c r="F1479" s="9"/>
      <c r="G1479" s="11"/>
      <c r="H1479" s="11"/>
    </row>
    <row r="1480" spans="1:8">
      <c r="A1480" s="9"/>
      <c r="B1480" s="51"/>
      <c r="C1480" s="51"/>
      <c r="D1480" s="10"/>
      <c r="E1480" s="9"/>
      <c r="F1480" s="9"/>
      <c r="G1480" s="11"/>
      <c r="H1480" s="11"/>
    </row>
    <row r="1481" spans="1:8">
      <c r="A1481" s="9"/>
      <c r="B1481" s="51"/>
      <c r="C1481" s="51"/>
      <c r="D1481" s="10"/>
      <c r="E1481" s="9"/>
      <c r="F1481" s="9"/>
      <c r="G1481" s="11"/>
      <c r="H1481" s="11"/>
    </row>
    <row r="1482" spans="1:8">
      <c r="A1482" s="9"/>
      <c r="B1482" s="51"/>
      <c r="C1482" s="51"/>
      <c r="D1482" s="10"/>
      <c r="E1482" s="9"/>
      <c r="F1482" s="9"/>
      <c r="G1482" s="11"/>
      <c r="H1482" s="11"/>
    </row>
    <row r="1483" spans="1:8">
      <c r="A1483" s="9"/>
      <c r="B1483" s="51"/>
      <c r="C1483" s="51"/>
      <c r="D1483" s="10"/>
      <c r="E1483" s="9"/>
      <c r="F1483" s="9"/>
      <c r="G1483" s="11"/>
      <c r="H1483" s="11"/>
    </row>
    <row r="1484" spans="1:8">
      <c r="A1484" s="9"/>
      <c r="B1484" s="51"/>
      <c r="C1484" s="51"/>
      <c r="D1484" s="10"/>
      <c r="E1484" s="9"/>
      <c r="F1484" s="9"/>
      <c r="G1484" s="11"/>
      <c r="H1484" s="11"/>
    </row>
    <row r="1485" spans="1:8">
      <c r="A1485" s="9"/>
      <c r="B1485" s="51"/>
      <c r="C1485" s="51"/>
      <c r="D1485" s="10"/>
      <c r="E1485" s="9"/>
      <c r="F1485" s="9"/>
      <c r="G1485" s="11"/>
      <c r="H1485" s="11"/>
    </row>
    <row r="1486" spans="1:8">
      <c r="A1486" s="9"/>
      <c r="B1486" s="51"/>
      <c r="C1486" s="51"/>
      <c r="D1486" s="10"/>
      <c r="E1486" s="9"/>
      <c r="F1486" s="9"/>
      <c r="G1486" s="11"/>
      <c r="H1486" s="11"/>
    </row>
    <row r="1487" spans="1:8">
      <c r="A1487" s="9"/>
      <c r="B1487" s="51"/>
      <c r="C1487" s="51"/>
      <c r="D1487" s="10"/>
      <c r="E1487" s="9"/>
      <c r="F1487" s="9"/>
      <c r="G1487" s="11"/>
      <c r="H1487" s="11"/>
    </row>
    <row r="1488" spans="1:8">
      <c r="A1488" s="9"/>
      <c r="B1488" s="51"/>
      <c r="C1488" s="51"/>
      <c r="D1488" s="10"/>
      <c r="E1488" s="9"/>
      <c r="F1488" s="9"/>
      <c r="G1488" s="11"/>
      <c r="H1488" s="11"/>
    </row>
    <row r="1489" spans="1:8">
      <c r="A1489" s="9"/>
      <c r="B1489" s="51"/>
      <c r="C1489" s="51"/>
      <c r="D1489" s="10"/>
      <c r="E1489" s="9"/>
      <c r="F1489" s="9"/>
      <c r="G1489" s="11"/>
      <c r="H1489" s="11"/>
    </row>
    <row r="1490" spans="1:8">
      <c r="A1490" s="9"/>
      <c r="B1490" s="51"/>
      <c r="C1490" s="51"/>
      <c r="D1490" s="10"/>
      <c r="E1490" s="9"/>
      <c r="F1490" s="9"/>
      <c r="G1490" s="11"/>
      <c r="H1490" s="11"/>
    </row>
    <row r="1491" spans="1:8">
      <c r="A1491" s="9"/>
      <c r="B1491" s="51"/>
      <c r="C1491" s="51"/>
      <c r="D1491" s="10"/>
      <c r="E1491" s="9"/>
      <c r="F1491" s="9"/>
      <c r="G1491" s="11"/>
      <c r="H1491" s="11"/>
    </row>
    <row r="1492" spans="1:8">
      <c r="A1492" s="9"/>
      <c r="B1492" s="51"/>
      <c r="C1492" s="51"/>
      <c r="D1492" s="10"/>
      <c r="E1492" s="9"/>
      <c r="F1492" s="9"/>
      <c r="G1492" s="11"/>
      <c r="H1492" s="11"/>
    </row>
    <row r="1493" spans="1:8">
      <c r="A1493" s="9"/>
      <c r="B1493" s="51"/>
      <c r="C1493" s="51"/>
      <c r="D1493" s="10"/>
      <c r="E1493" s="9"/>
      <c r="F1493" s="9"/>
      <c r="G1493" s="11"/>
      <c r="H1493" s="11"/>
    </row>
    <row r="1494" spans="1:8">
      <c r="A1494" s="9"/>
      <c r="B1494" s="51"/>
      <c r="C1494" s="51"/>
      <c r="D1494" s="10"/>
      <c r="E1494" s="9"/>
      <c r="F1494" s="9"/>
      <c r="G1494" s="11"/>
      <c r="H1494" s="11"/>
    </row>
    <row r="1495" spans="1:8">
      <c r="A1495" s="9"/>
      <c r="B1495" s="51"/>
      <c r="C1495" s="51"/>
      <c r="D1495" s="10"/>
      <c r="E1495" s="9"/>
      <c r="F1495" s="9"/>
      <c r="G1495" s="11"/>
      <c r="H1495" s="11"/>
    </row>
    <row r="1496" spans="1:8">
      <c r="A1496" s="9"/>
      <c r="B1496" s="51"/>
      <c r="C1496" s="51"/>
      <c r="D1496" s="10"/>
      <c r="E1496" s="9"/>
      <c r="F1496" s="9"/>
      <c r="G1496" s="11"/>
      <c r="H1496" s="11"/>
    </row>
    <row r="1497" spans="1:8">
      <c r="A1497" s="9"/>
      <c r="B1497" s="51"/>
      <c r="C1497" s="51"/>
      <c r="D1497" s="10"/>
      <c r="E1497" s="9"/>
      <c r="F1497" s="9"/>
      <c r="G1497" s="11"/>
      <c r="H1497" s="11"/>
    </row>
    <row r="1498" spans="1:8">
      <c r="A1498" s="9"/>
      <c r="B1498" s="51"/>
      <c r="C1498" s="51"/>
      <c r="D1498" s="10"/>
      <c r="E1498" s="9"/>
      <c r="F1498" s="9"/>
      <c r="G1498" s="11"/>
      <c r="H1498" s="11"/>
    </row>
    <row r="1499" spans="1:8">
      <c r="A1499" s="9"/>
      <c r="B1499" s="51"/>
      <c r="C1499" s="51"/>
      <c r="D1499" s="10"/>
      <c r="E1499" s="9"/>
      <c r="F1499" s="9"/>
      <c r="G1499" s="11"/>
      <c r="H1499" s="11"/>
    </row>
    <row r="1500" spans="1:8">
      <c r="A1500" s="9"/>
      <c r="B1500" s="51"/>
      <c r="C1500" s="51"/>
      <c r="D1500" s="10"/>
      <c r="E1500" s="9"/>
      <c r="F1500" s="9"/>
      <c r="G1500" s="11"/>
      <c r="H1500" s="11"/>
    </row>
    <row r="1501" spans="1:8">
      <c r="A1501" s="9"/>
      <c r="B1501" s="51"/>
      <c r="C1501" s="51"/>
      <c r="D1501" s="10"/>
      <c r="E1501" s="9"/>
      <c r="F1501" s="9"/>
      <c r="G1501" s="11"/>
      <c r="H1501" s="11"/>
    </row>
    <row r="1502" spans="1:8">
      <c r="A1502" s="9"/>
      <c r="B1502" s="51"/>
      <c r="C1502" s="51"/>
      <c r="D1502" s="10"/>
      <c r="E1502" s="9"/>
      <c r="F1502" s="9"/>
      <c r="G1502" s="11"/>
      <c r="H1502" s="11"/>
    </row>
    <row r="1503" spans="1:8">
      <c r="A1503" s="9"/>
      <c r="B1503" s="51"/>
      <c r="C1503" s="51"/>
      <c r="D1503" s="10"/>
      <c r="E1503" s="9"/>
      <c r="F1503" s="9"/>
      <c r="G1503" s="11"/>
      <c r="H1503" s="11"/>
    </row>
    <row r="1504" spans="1:8">
      <c r="A1504" s="9"/>
      <c r="B1504" s="51"/>
      <c r="C1504" s="51"/>
      <c r="D1504" s="10"/>
      <c r="E1504" s="9"/>
      <c r="F1504" s="9"/>
      <c r="G1504" s="11"/>
      <c r="H1504" s="11"/>
    </row>
    <row r="1505" spans="1:8">
      <c r="A1505" s="9"/>
      <c r="B1505" s="51"/>
      <c r="C1505" s="51"/>
      <c r="D1505" s="10"/>
      <c r="E1505" s="9"/>
      <c r="F1505" s="9"/>
      <c r="G1505" s="11"/>
      <c r="H1505" s="11"/>
    </row>
    <row r="1506" spans="1:8">
      <c r="A1506" s="9"/>
      <c r="B1506" s="51"/>
      <c r="C1506" s="51"/>
      <c r="D1506" s="10"/>
      <c r="E1506" s="9"/>
      <c r="F1506" s="9"/>
      <c r="G1506" s="11"/>
      <c r="H1506" s="11"/>
    </row>
    <row r="1507" spans="1:8">
      <c r="A1507" s="9"/>
      <c r="B1507" s="51"/>
      <c r="C1507" s="51"/>
      <c r="D1507" s="10"/>
      <c r="E1507" s="9"/>
      <c r="F1507" s="9"/>
      <c r="G1507" s="11"/>
      <c r="H1507" s="11"/>
    </row>
    <row r="1508" spans="1:8">
      <c r="A1508" s="9"/>
      <c r="B1508" s="51"/>
      <c r="C1508" s="51"/>
      <c r="D1508" s="10"/>
      <c r="E1508" s="9"/>
      <c r="F1508" s="9"/>
      <c r="G1508" s="11"/>
      <c r="H1508" s="11"/>
    </row>
    <row r="1509" spans="1:8">
      <c r="A1509" s="9"/>
      <c r="B1509" s="51"/>
      <c r="C1509" s="51"/>
      <c r="D1509" s="10"/>
      <c r="E1509" s="9"/>
      <c r="F1509" s="9"/>
      <c r="G1509" s="11"/>
      <c r="H1509" s="11"/>
    </row>
    <row r="1510" spans="1:8">
      <c r="A1510" s="9"/>
      <c r="B1510" s="51"/>
      <c r="C1510" s="51"/>
      <c r="D1510" s="10"/>
      <c r="E1510" s="9"/>
      <c r="F1510" s="9"/>
      <c r="G1510" s="11"/>
      <c r="H1510" s="11"/>
    </row>
    <row r="1511" spans="1:8">
      <c r="A1511" s="9"/>
      <c r="B1511" s="51"/>
      <c r="C1511" s="51"/>
      <c r="D1511" s="10"/>
      <c r="E1511" s="9"/>
      <c r="F1511" s="9"/>
      <c r="G1511" s="11"/>
      <c r="H1511" s="11"/>
    </row>
    <row r="1512" spans="1:8">
      <c r="A1512" s="9"/>
      <c r="B1512" s="51"/>
      <c r="C1512" s="51"/>
      <c r="D1512" s="10"/>
      <c r="E1512" s="9"/>
      <c r="F1512" s="9"/>
      <c r="G1512" s="11"/>
      <c r="H1512" s="11"/>
    </row>
    <row r="1513" spans="1:8">
      <c r="A1513" s="9"/>
      <c r="B1513" s="51"/>
      <c r="C1513" s="51"/>
      <c r="D1513" s="10"/>
      <c r="E1513" s="9"/>
      <c r="F1513" s="9"/>
      <c r="G1513" s="11"/>
      <c r="H1513" s="11"/>
    </row>
    <row r="1514" spans="1:8">
      <c r="A1514" s="9"/>
      <c r="B1514" s="51"/>
      <c r="C1514" s="51"/>
      <c r="D1514" s="10"/>
      <c r="E1514" s="9"/>
      <c r="F1514" s="9"/>
      <c r="G1514" s="11"/>
      <c r="H1514" s="11"/>
    </row>
    <row r="1515" spans="1:8">
      <c r="A1515" s="9"/>
      <c r="B1515" s="51"/>
      <c r="C1515" s="51"/>
      <c r="D1515" s="10"/>
      <c r="E1515" s="9"/>
      <c r="F1515" s="9"/>
      <c r="G1515" s="11"/>
      <c r="H1515" s="11"/>
    </row>
    <row r="1516" spans="1:8">
      <c r="A1516" s="9"/>
      <c r="B1516" s="51"/>
      <c r="C1516" s="51"/>
      <c r="D1516" s="10"/>
      <c r="E1516" s="9"/>
      <c r="F1516" s="9"/>
      <c r="G1516" s="11"/>
      <c r="H1516" s="11"/>
    </row>
    <row r="1517" spans="1:8">
      <c r="A1517" s="9"/>
      <c r="B1517" s="51"/>
      <c r="C1517" s="51"/>
      <c r="D1517" s="10"/>
      <c r="E1517" s="9"/>
      <c r="F1517" s="9"/>
      <c r="G1517" s="11"/>
      <c r="H1517" s="11"/>
    </row>
    <row r="1518" spans="1:8">
      <c r="A1518" s="9"/>
      <c r="B1518" s="51"/>
      <c r="C1518" s="51"/>
      <c r="D1518" s="10"/>
      <c r="E1518" s="9"/>
      <c r="F1518" s="9"/>
      <c r="G1518" s="11"/>
      <c r="H1518" s="11"/>
    </row>
    <row r="1519" spans="1:8">
      <c r="A1519" s="9"/>
      <c r="B1519" s="51"/>
      <c r="C1519" s="51"/>
      <c r="D1519" s="10"/>
      <c r="E1519" s="9"/>
      <c r="F1519" s="9"/>
      <c r="G1519" s="11"/>
      <c r="H1519" s="11"/>
    </row>
    <row r="1520" spans="1:8">
      <c r="A1520" s="9"/>
      <c r="B1520" s="51"/>
      <c r="C1520" s="51"/>
      <c r="D1520" s="10"/>
      <c r="E1520" s="9"/>
      <c r="F1520" s="9"/>
      <c r="G1520" s="11"/>
      <c r="H1520" s="11"/>
    </row>
    <row r="1521" spans="1:8">
      <c r="A1521" s="9"/>
      <c r="B1521" s="51"/>
      <c r="C1521" s="51"/>
      <c r="D1521" s="10"/>
      <c r="E1521" s="9"/>
      <c r="F1521" s="9"/>
      <c r="G1521" s="11"/>
      <c r="H1521" s="11"/>
    </row>
    <row r="1522" spans="1:8">
      <c r="A1522" s="9"/>
      <c r="B1522" s="51"/>
      <c r="C1522" s="51"/>
      <c r="D1522" s="10"/>
      <c r="E1522" s="9"/>
      <c r="F1522" s="9"/>
      <c r="G1522" s="11"/>
      <c r="H1522" s="11"/>
    </row>
    <row r="1523" spans="1:8">
      <c r="A1523" s="9"/>
      <c r="B1523" s="51"/>
      <c r="C1523" s="51"/>
      <c r="D1523" s="10"/>
      <c r="E1523" s="9"/>
      <c r="F1523" s="9"/>
      <c r="G1523" s="11"/>
      <c r="H1523" s="11"/>
    </row>
    <row r="1524" spans="1:8">
      <c r="A1524" s="9"/>
      <c r="B1524" s="51"/>
      <c r="C1524" s="51"/>
      <c r="D1524" s="10"/>
      <c r="E1524" s="9"/>
      <c r="F1524" s="9"/>
      <c r="G1524" s="11"/>
      <c r="H1524" s="11"/>
    </row>
    <row r="1525" spans="1:8">
      <c r="A1525" s="9"/>
      <c r="B1525" s="51"/>
      <c r="C1525" s="51"/>
      <c r="D1525" s="10"/>
      <c r="E1525" s="9"/>
      <c r="F1525" s="9"/>
      <c r="G1525" s="11"/>
      <c r="H1525" s="11"/>
    </row>
    <row r="1526" spans="1:8">
      <c r="A1526" s="9"/>
      <c r="B1526" s="51"/>
      <c r="C1526" s="51"/>
      <c r="D1526" s="10"/>
      <c r="E1526" s="9"/>
      <c r="F1526" s="9"/>
      <c r="G1526" s="11"/>
      <c r="H1526" s="11"/>
    </row>
    <row r="1527" spans="1:8">
      <c r="A1527" s="9"/>
      <c r="B1527" s="51"/>
      <c r="C1527" s="51"/>
      <c r="D1527" s="10"/>
      <c r="E1527" s="9"/>
      <c r="F1527" s="9"/>
      <c r="G1527" s="11"/>
      <c r="H1527" s="11"/>
    </row>
    <row r="1528" spans="1:8">
      <c r="A1528" s="9"/>
      <c r="B1528" s="51"/>
      <c r="C1528" s="51"/>
      <c r="D1528" s="10"/>
      <c r="E1528" s="9"/>
      <c r="F1528" s="9"/>
      <c r="G1528" s="11"/>
      <c r="H1528" s="11"/>
    </row>
    <row r="1529" spans="1:8">
      <c r="A1529" s="9"/>
      <c r="B1529" s="51"/>
      <c r="C1529" s="51"/>
      <c r="D1529" s="10"/>
      <c r="E1529" s="9"/>
      <c r="F1529" s="9"/>
      <c r="G1529" s="11"/>
      <c r="H1529" s="11"/>
    </row>
    <row r="1530" spans="1:8">
      <c r="A1530" s="9"/>
      <c r="B1530" s="51"/>
      <c r="C1530" s="51"/>
      <c r="D1530" s="10"/>
      <c r="E1530" s="9"/>
      <c r="F1530" s="9"/>
      <c r="G1530" s="11"/>
      <c r="H1530" s="11"/>
    </row>
    <row r="1531" spans="1:8">
      <c r="A1531" s="9"/>
      <c r="B1531" s="51"/>
      <c r="C1531" s="51"/>
      <c r="D1531" s="10"/>
      <c r="E1531" s="9"/>
      <c r="F1531" s="9"/>
      <c r="G1531" s="11"/>
      <c r="H1531" s="11"/>
    </row>
    <row r="1532" spans="1:8">
      <c r="A1532" s="9"/>
      <c r="B1532" s="51"/>
      <c r="C1532" s="51"/>
      <c r="D1532" s="10"/>
      <c r="E1532" s="9"/>
      <c r="F1532" s="9"/>
      <c r="G1532" s="11"/>
      <c r="H1532" s="11"/>
    </row>
    <row r="1533" spans="1:8">
      <c r="A1533" s="9"/>
      <c r="B1533" s="51"/>
      <c r="C1533" s="51"/>
      <c r="D1533" s="10"/>
      <c r="E1533" s="9"/>
      <c r="F1533" s="9"/>
      <c r="G1533" s="11"/>
      <c r="H1533" s="11"/>
    </row>
    <row r="1534" spans="1:8">
      <c r="A1534" s="9"/>
      <c r="B1534" s="51"/>
      <c r="C1534" s="51"/>
      <c r="D1534" s="10"/>
      <c r="E1534" s="9"/>
      <c r="F1534" s="9"/>
      <c r="G1534" s="11"/>
      <c r="H1534" s="11"/>
    </row>
    <row r="1535" spans="1:8">
      <c r="A1535" s="9"/>
      <c r="B1535" s="51"/>
      <c r="C1535" s="51"/>
      <c r="D1535" s="10"/>
      <c r="E1535" s="9"/>
      <c r="F1535" s="9"/>
      <c r="G1535" s="11"/>
      <c r="H1535" s="11"/>
    </row>
    <row r="1536" spans="1:8">
      <c r="A1536" s="9"/>
      <c r="B1536" s="51"/>
      <c r="C1536" s="51"/>
      <c r="D1536" s="10"/>
      <c r="E1536" s="9"/>
      <c r="F1536" s="9"/>
      <c r="G1536" s="11"/>
      <c r="H1536" s="11"/>
    </row>
    <row r="1537" spans="1:8">
      <c r="A1537" s="9"/>
      <c r="B1537" s="51"/>
      <c r="C1537" s="51"/>
      <c r="D1537" s="10"/>
      <c r="E1537" s="9"/>
      <c r="F1537" s="9"/>
      <c r="G1537" s="11"/>
      <c r="H1537" s="11"/>
    </row>
    <row r="1538" spans="1:8">
      <c r="A1538" s="9"/>
      <c r="B1538" s="51"/>
      <c r="C1538" s="51"/>
      <c r="D1538" s="10"/>
      <c r="E1538" s="9"/>
      <c r="F1538" s="9"/>
      <c r="G1538" s="11"/>
      <c r="H1538" s="11"/>
    </row>
    <row r="1539" spans="1:8">
      <c r="A1539" s="9"/>
      <c r="B1539" s="51"/>
      <c r="C1539" s="51"/>
      <c r="D1539" s="10"/>
      <c r="E1539" s="9"/>
      <c r="F1539" s="9"/>
      <c r="G1539" s="11"/>
      <c r="H1539" s="11"/>
    </row>
    <row r="1540" spans="1:8">
      <c r="A1540" s="9"/>
      <c r="B1540" s="51"/>
      <c r="C1540" s="51"/>
      <c r="D1540" s="10"/>
      <c r="E1540" s="9"/>
      <c r="F1540" s="9"/>
      <c r="G1540" s="11"/>
      <c r="H1540" s="11"/>
    </row>
    <row r="1541" spans="1:8">
      <c r="A1541" s="9"/>
      <c r="B1541" s="51"/>
      <c r="C1541" s="51"/>
      <c r="D1541" s="10"/>
      <c r="E1541" s="9"/>
      <c r="F1541" s="9"/>
      <c r="G1541" s="11"/>
      <c r="H1541" s="11"/>
    </row>
    <row r="1542" spans="1:8">
      <c r="A1542" s="9"/>
      <c r="B1542" s="51"/>
      <c r="C1542" s="51"/>
      <c r="D1542" s="10"/>
      <c r="E1542" s="9"/>
      <c r="F1542" s="9"/>
      <c r="G1542" s="11"/>
      <c r="H1542" s="11"/>
    </row>
    <row r="1543" spans="1:8">
      <c r="A1543" s="9"/>
      <c r="B1543" s="51"/>
      <c r="C1543" s="51"/>
      <c r="D1543" s="10"/>
      <c r="E1543" s="9"/>
      <c r="F1543" s="9"/>
      <c r="G1543" s="11"/>
      <c r="H1543" s="11"/>
    </row>
    <row r="1544" spans="1:8">
      <c r="A1544" s="9"/>
      <c r="B1544" s="51"/>
      <c r="C1544" s="51"/>
      <c r="D1544" s="10"/>
      <c r="E1544" s="9"/>
      <c r="F1544" s="9"/>
      <c r="G1544" s="11"/>
      <c r="H1544" s="11"/>
    </row>
    <row r="1545" spans="1:8">
      <c r="A1545" s="9"/>
      <c r="B1545" s="51"/>
      <c r="C1545" s="51"/>
      <c r="D1545" s="10"/>
      <c r="E1545" s="9"/>
      <c r="F1545" s="9"/>
      <c r="G1545" s="11"/>
      <c r="H1545" s="11"/>
    </row>
    <row r="1546" spans="1:8">
      <c r="A1546" s="9"/>
      <c r="B1546" s="51"/>
      <c r="C1546" s="51"/>
      <c r="D1546" s="10"/>
      <c r="E1546" s="9"/>
      <c r="F1546" s="9"/>
      <c r="G1546" s="11"/>
      <c r="H1546" s="11"/>
    </row>
    <row r="1547" spans="1:8">
      <c r="A1547" s="9"/>
      <c r="B1547" s="51"/>
      <c r="C1547" s="51"/>
      <c r="D1547" s="10"/>
      <c r="E1547" s="9"/>
      <c r="F1547" s="9"/>
      <c r="G1547" s="11"/>
      <c r="H1547" s="11"/>
    </row>
    <row r="1548" spans="1:8">
      <c r="A1548" s="9"/>
      <c r="B1548" s="51"/>
      <c r="C1548" s="51"/>
      <c r="D1548" s="10"/>
      <c r="E1548" s="9"/>
      <c r="F1548" s="9"/>
      <c r="G1548" s="11"/>
      <c r="H1548" s="11"/>
    </row>
    <row r="1549" spans="1:8">
      <c r="A1549" s="9"/>
      <c r="B1549" s="51"/>
      <c r="C1549" s="51"/>
      <c r="D1549" s="10"/>
      <c r="E1549" s="9"/>
      <c r="F1549" s="9"/>
      <c r="G1549" s="11"/>
      <c r="H1549" s="11"/>
    </row>
    <row r="1550" spans="1:8">
      <c r="A1550" s="9"/>
      <c r="B1550" s="51"/>
      <c r="C1550" s="51"/>
      <c r="D1550" s="10"/>
      <c r="E1550" s="9"/>
      <c r="F1550" s="9"/>
      <c r="G1550" s="11"/>
      <c r="H1550" s="11"/>
    </row>
    <row r="1551" spans="1:8">
      <c r="A1551" s="9"/>
      <c r="B1551" s="51"/>
      <c r="C1551" s="51"/>
      <c r="D1551" s="10"/>
      <c r="E1551" s="9"/>
      <c r="F1551" s="9"/>
      <c r="G1551" s="11"/>
      <c r="H1551" s="11"/>
    </row>
    <row r="1552" spans="1:8">
      <c r="A1552" s="9"/>
      <c r="B1552" s="51"/>
      <c r="C1552" s="51"/>
      <c r="D1552" s="10"/>
      <c r="E1552" s="9"/>
      <c r="F1552" s="9"/>
      <c r="G1552" s="11"/>
      <c r="H1552" s="11"/>
    </row>
    <row r="1553" spans="1:8">
      <c r="A1553" s="9"/>
      <c r="B1553" s="51"/>
      <c r="C1553" s="51"/>
      <c r="D1553" s="10"/>
      <c r="E1553" s="9"/>
      <c r="F1553" s="9"/>
      <c r="G1553" s="11"/>
      <c r="H1553" s="11"/>
    </row>
    <row r="1554" spans="1:8">
      <c r="A1554" s="9"/>
      <c r="B1554" s="51"/>
      <c r="C1554" s="51"/>
      <c r="D1554" s="10"/>
      <c r="E1554" s="9"/>
      <c r="F1554" s="9"/>
      <c r="G1554" s="11"/>
      <c r="H1554" s="11"/>
    </row>
    <row r="1555" spans="1:8">
      <c r="A1555" s="9"/>
      <c r="B1555" s="51"/>
      <c r="C1555" s="51"/>
      <c r="D1555" s="10"/>
      <c r="E1555" s="9"/>
      <c r="F1555" s="9"/>
      <c r="G1555" s="11"/>
      <c r="H1555" s="11"/>
    </row>
    <row r="1556" spans="1:8">
      <c r="A1556" s="9"/>
      <c r="B1556" s="51"/>
      <c r="C1556" s="51"/>
      <c r="D1556" s="10"/>
      <c r="E1556" s="9"/>
      <c r="F1556" s="9"/>
      <c r="G1556" s="11"/>
      <c r="H1556" s="11"/>
    </row>
    <row r="1557" spans="1:8">
      <c r="A1557" s="9"/>
      <c r="B1557" s="51"/>
      <c r="C1557" s="51"/>
      <c r="D1557" s="10"/>
      <c r="E1557" s="9"/>
      <c r="F1557" s="9"/>
      <c r="G1557" s="11"/>
      <c r="H1557" s="11"/>
    </row>
    <row r="1558" spans="1:8">
      <c r="A1558" s="9"/>
      <c r="B1558" s="51"/>
      <c r="C1558" s="51"/>
      <c r="D1558" s="10"/>
      <c r="E1558" s="9"/>
      <c r="F1558" s="9"/>
      <c r="G1558" s="11"/>
      <c r="H1558" s="11"/>
    </row>
    <row r="1559" spans="1:8">
      <c r="A1559" s="9"/>
      <c r="B1559" s="51"/>
      <c r="C1559" s="51"/>
      <c r="D1559" s="10"/>
      <c r="E1559" s="9"/>
      <c r="F1559" s="9"/>
      <c r="G1559" s="11"/>
      <c r="H1559" s="11"/>
    </row>
    <row r="1560" spans="1:8">
      <c r="A1560" s="9"/>
      <c r="B1560" s="51"/>
      <c r="C1560" s="51"/>
      <c r="D1560" s="10"/>
      <c r="E1560" s="9"/>
      <c r="F1560" s="9"/>
      <c r="G1560" s="11"/>
      <c r="H1560" s="11"/>
    </row>
    <row r="1561" spans="1:8">
      <c r="A1561" s="9"/>
      <c r="B1561" s="51"/>
      <c r="C1561" s="51"/>
      <c r="D1561" s="10"/>
      <c r="E1561" s="9"/>
      <c r="F1561" s="9"/>
      <c r="G1561" s="11"/>
      <c r="H1561" s="11"/>
    </row>
    <row r="1562" spans="1:8">
      <c r="A1562" s="9"/>
      <c r="B1562" s="51"/>
      <c r="C1562" s="51"/>
      <c r="D1562" s="10"/>
      <c r="E1562" s="9"/>
      <c r="F1562" s="9"/>
      <c r="G1562" s="11"/>
      <c r="H1562" s="11"/>
    </row>
    <row r="1563" spans="1:8">
      <c r="A1563" s="9"/>
      <c r="B1563" s="51"/>
      <c r="C1563" s="51"/>
      <c r="D1563" s="10"/>
      <c r="E1563" s="9"/>
      <c r="F1563" s="9"/>
      <c r="G1563" s="11"/>
      <c r="H1563" s="11"/>
    </row>
    <row r="1564" spans="1:8">
      <c r="A1564" s="9"/>
      <c r="B1564" s="51"/>
      <c r="C1564" s="51"/>
      <c r="D1564" s="10"/>
      <c r="E1564" s="9"/>
      <c r="F1564" s="9"/>
      <c r="G1564" s="11"/>
      <c r="H1564" s="11"/>
    </row>
    <row r="1565" spans="1:8">
      <c r="A1565" s="9"/>
      <c r="B1565" s="51"/>
      <c r="C1565" s="51"/>
      <c r="D1565" s="10"/>
      <c r="E1565" s="9"/>
      <c r="F1565" s="9"/>
      <c r="G1565" s="11"/>
      <c r="H1565" s="11"/>
    </row>
    <row r="1566" spans="1:8">
      <c r="A1566" s="9"/>
      <c r="B1566" s="51"/>
      <c r="C1566" s="51"/>
      <c r="D1566" s="10"/>
      <c r="E1566" s="9"/>
      <c r="F1566" s="9"/>
      <c r="G1566" s="11"/>
      <c r="H1566" s="11"/>
    </row>
    <row r="1567" spans="1:8">
      <c r="A1567" s="9"/>
      <c r="B1567" s="51"/>
      <c r="C1567" s="51"/>
      <c r="D1567" s="10"/>
      <c r="E1567" s="9"/>
      <c r="F1567" s="9"/>
      <c r="G1567" s="11"/>
      <c r="H1567" s="11"/>
    </row>
    <row r="1568" spans="1:8">
      <c r="A1568" s="9"/>
      <c r="B1568" s="51"/>
      <c r="C1568" s="51"/>
      <c r="D1568" s="10"/>
      <c r="E1568" s="9"/>
      <c r="F1568" s="9"/>
      <c r="G1568" s="11"/>
      <c r="H1568" s="11"/>
    </row>
    <row r="1569" spans="1:8">
      <c r="A1569" s="9"/>
      <c r="B1569" s="51"/>
      <c r="C1569" s="51"/>
      <c r="D1569" s="10"/>
      <c r="E1569" s="9"/>
      <c r="F1569" s="9"/>
      <c r="G1569" s="11"/>
      <c r="H1569" s="11"/>
    </row>
    <row r="1570" spans="1:8">
      <c r="A1570" s="9"/>
      <c r="B1570" s="51"/>
      <c r="C1570" s="51"/>
      <c r="D1570" s="10"/>
      <c r="E1570" s="9"/>
      <c r="F1570" s="9"/>
      <c r="G1570" s="11"/>
      <c r="H1570" s="11"/>
    </row>
    <row r="1571" spans="1:8">
      <c r="A1571" s="9"/>
      <c r="B1571" s="51"/>
      <c r="C1571" s="51"/>
      <c r="D1571" s="10"/>
      <c r="E1571" s="9"/>
      <c r="F1571" s="9"/>
      <c r="G1571" s="11"/>
      <c r="H1571" s="11"/>
    </row>
    <row r="1572" spans="1:8">
      <c r="A1572" s="9"/>
      <c r="B1572" s="51"/>
      <c r="C1572" s="51"/>
      <c r="D1572" s="10"/>
      <c r="E1572" s="9"/>
      <c r="F1572" s="9"/>
      <c r="G1572" s="11"/>
      <c r="H1572" s="11"/>
    </row>
    <row r="1573" spans="1:8">
      <c r="A1573" s="9"/>
      <c r="B1573" s="51"/>
      <c r="C1573" s="51"/>
      <c r="D1573" s="10"/>
      <c r="E1573" s="9"/>
      <c r="F1573" s="9"/>
      <c r="G1573" s="11"/>
      <c r="H1573" s="11"/>
    </row>
    <row r="1574" spans="1:8">
      <c r="A1574" s="9"/>
      <c r="B1574" s="51"/>
      <c r="C1574" s="51"/>
      <c r="D1574" s="10"/>
      <c r="E1574" s="9"/>
      <c r="F1574" s="9"/>
      <c r="G1574" s="11"/>
      <c r="H1574" s="11"/>
    </row>
    <row r="1575" spans="1:8">
      <c r="A1575" s="9"/>
      <c r="B1575" s="51"/>
      <c r="C1575" s="51"/>
      <c r="D1575" s="10"/>
      <c r="E1575" s="9"/>
      <c r="F1575" s="9"/>
      <c r="G1575" s="11"/>
      <c r="H1575" s="11"/>
    </row>
    <row r="1576" spans="1:8">
      <c r="A1576" s="9"/>
      <c r="B1576" s="51"/>
      <c r="C1576" s="51"/>
      <c r="D1576" s="10"/>
      <c r="E1576" s="9"/>
      <c r="F1576" s="9"/>
      <c r="G1576" s="11"/>
      <c r="H1576" s="11"/>
    </row>
    <row r="1577" spans="1:8">
      <c r="A1577" s="9"/>
      <c r="B1577" s="51"/>
      <c r="C1577" s="51"/>
      <c r="D1577" s="10"/>
      <c r="E1577" s="9"/>
      <c r="F1577" s="9"/>
      <c r="G1577" s="11"/>
      <c r="H1577" s="11"/>
    </row>
    <row r="1578" spans="1:8">
      <c r="A1578" s="9"/>
      <c r="B1578" s="51"/>
      <c r="C1578" s="51"/>
      <c r="D1578" s="10"/>
      <c r="E1578" s="9"/>
      <c r="F1578" s="9"/>
      <c r="G1578" s="11"/>
      <c r="H1578" s="11"/>
    </row>
    <row r="1579" spans="1:8">
      <c r="A1579" s="9"/>
      <c r="B1579" s="51"/>
      <c r="C1579" s="51"/>
      <c r="D1579" s="10"/>
      <c r="E1579" s="9"/>
      <c r="F1579" s="9"/>
      <c r="G1579" s="11"/>
      <c r="H1579" s="11"/>
    </row>
    <row r="1580" spans="1:8">
      <c r="A1580" s="9"/>
      <c r="B1580" s="51"/>
      <c r="C1580" s="51"/>
      <c r="D1580" s="10"/>
      <c r="E1580" s="9"/>
      <c r="F1580" s="9"/>
      <c r="G1580" s="11"/>
      <c r="H1580" s="11"/>
    </row>
    <row r="1581" spans="1:8">
      <c r="A1581" s="9"/>
      <c r="B1581" s="51"/>
      <c r="C1581" s="51"/>
      <c r="D1581" s="10"/>
      <c r="E1581" s="9"/>
      <c r="F1581" s="9"/>
      <c r="G1581" s="11"/>
      <c r="H1581" s="11"/>
    </row>
    <row r="1582" spans="1:8">
      <c r="A1582" s="9"/>
      <c r="B1582" s="51"/>
      <c r="C1582" s="51"/>
      <c r="D1582" s="10"/>
      <c r="E1582" s="9"/>
      <c r="F1582" s="9"/>
      <c r="G1582" s="11"/>
      <c r="H1582" s="11"/>
    </row>
    <row r="1583" spans="1:8">
      <c r="A1583" s="9"/>
      <c r="B1583" s="51"/>
      <c r="C1583" s="51"/>
      <c r="D1583" s="10"/>
      <c r="E1583" s="9"/>
      <c r="F1583" s="9"/>
      <c r="G1583" s="11"/>
      <c r="H1583" s="11"/>
    </row>
    <row r="1584" spans="1:8">
      <c r="A1584" s="9"/>
      <c r="B1584" s="51"/>
      <c r="C1584" s="51"/>
      <c r="D1584" s="10"/>
      <c r="E1584" s="9"/>
      <c r="F1584" s="9"/>
      <c r="G1584" s="11"/>
      <c r="H1584" s="11"/>
    </row>
    <row r="1585" spans="1:8">
      <c r="A1585" s="9"/>
      <c r="B1585" s="51"/>
      <c r="C1585" s="51"/>
      <c r="D1585" s="10"/>
      <c r="E1585" s="9"/>
      <c r="F1585" s="9"/>
      <c r="G1585" s="11"/>
      <c r="H1585" s="11"/>
    </row>
    <row r="1586" spans="1:8">
      <c r="A1586" s="9"/>
      <c r="B1586" s="51"/>
      <c r="C1586" s="51"/>
      <c r="D1586" s="10"/>
      <c r="E1586" s="9"/>
      <c r="F1586" s="9"/>
      <c r="G1586" s="11"/>
      <c r="H1586" s="11"/>
    </row>
    <row r="1587" spans="1:8">
      <c r="A1587" s="9"/>
      <c r="B1587" s="51"/>
      <c r="C1587" s="51"/>
      <c r="D1587" s="10"/>
      <c r="E1587" s="9"/>
      <c r="F1587" s="9"/>
      <c r="G1587" s="11"/>
      <c r="H1587" s="11"/>
    </row>
    <row r="1588" spans="1:8">
      <c r="A1588" s="9"/>
      <c r="B1588" s="51"/>
      <c r="C1588" s="51"/>
      <c r="D1588" s="10"/>
      <c r="E1588" s="9"/>
      <c r="F1588" s="9"/>
      <c r="G1588" s="11"/>
      <c r="H1588" s="11"/>
    </row>
    <row r="1589" spans="1:8">
      <c r="A1589" s="9"/>
      <c r="B1589" s="51"/>
      <c r="C1589" s="51"/>
      <c r="D1589" s="10"/>
      <c r="E1589" s="9"/>
      <c r="F1589" s="9"/>
      <c r="G1589" s="11"/>
      <c r="H1589" s="11"/>
    </row>
    <row r="1590" spans="1:8">
      <c r="A1590" s="9"/>
      <c r="B1590" s="51"/>
      <c r="C1590" s="51"/>
      <c r="D1590" s="10"/>
      <c r="E1590" s="9"/>
      <c r="F1590" s="9"/>
      <c r="G1590" s="11"/>
      <c r="H1590" s="11"/>
    </row>
    <row r="1591" spans="1:8">
      <c r="A1591" s="9"/>
      <c r="B1591" s="51"/>
      <c r="C1591" s="51"/>
      <c r="D1591" s="10"/>
      <c r="E1591" s="9"/>
      <c r="F1591" s="9"/>
      <c r="G1591" s="11"/>
      <c r="H1591" s="11"/>
    </row>
    <row r="1592" spans="1:8">
      <c r="A1592" s="9"/>
      <c r="B1592" s="51"/>
      <c r="C1592" s="51"/>
      <c r="D1592" s="10"/>
      <c r="E1592" s="9"/>
      <c r="F1592" s="9"/>
      <c r="G1592" s="11"/>
      <c r="H1592" s="11"/>
    </row>
    <row r="1593" spans="1:8">
      <c r="A1593" s="9"/>
      <c r="B1593" s="51"/>
      <c r="C1593" s="51"/>
      <c r="D1593" s="10"/>
      <c r="E1593" s="9"/>
      <c r="F1593" s="9"/>
      <c r="G1593" s="11"/>
      <c r="H1593" s="11"/>
    </row>
    <row r="1594" spans="1:8">
      <c r="A1594" s="9"/>
      <c r="B1594" s="51"/>
      <c r="C1594" s="51"/>
      <c r="D1594" s="10"/>
      <c r="E1594" s="9"/>
      <c r="F1594" s="9"/>
      <c r="G1594" s="11"/>
      <c r="H1594" s="11"/>
    </row>
    <row r="1595" spans="1:8">
      <c r="A1595" s="9"/>
      <c r="B1595" s="51"/>
      <c r="C1595" s="51"/>
      <c r="D1595" s="10"/>
      <c r="E1595" s="9"/>
      <c r="F1595" s="9"/>
      <c r="G1595" s="11"/>
      <c r="H1595" s="11"/>
    </row>
    <row r="1596" spans="1:8">
      <c r="A1596" s="9"/>
      <c r="B1596" s="51"/>
      <c r="C1596" s="51"/>
      <c r="D1596" s="10"/>
      <c r="E1596" s="9"/>
      <c r="F1596" s="9"/>
      <c r="G1596" s="11"/>
      <c r="H1596" s="11"/>
    </row>
    <row r="1597" spans="1:8">
      <c r="A1597" s="9"/>
      <c r="B1597" s="51"/>
      <c r="C1597" s="51"/>
      <c r="D1597" s="10"/>
      <c r="E1597" s="9"/>
      <c r="F1597" s="9"/>
      <c r="G1597" s="11"/>
      <c r="H1597" s="11"/>
    </row>
    <row r="1598" spans="1:8">
      <c r="A1598" s="9"/>
      <c r="B1598" s="51"/>
      <c r="C1598" s="51"/>
      <c r="D1598" s="10"/>
      <c r="E1598" s="9"/>
      <c r="F1598" s="9"/>
      <c r="G1598" s="11"/>
      <c r="H1598" s="11"/>
    </row>
    <row r="1599" spans="1:8">
      <c r="A1599" s="9"/>
      <c r="B1599" s="51"/>
      <c r="C1599" s="51"/>
      <c r="D1599" s="10"/>
      <c r="E1599" s="9"/>
      <c r="F1599" s="9"/>
      <c r="G1599" s="11"/>
      <c r="H1599" s="11"/>
    </row>
    <row r="1600" spans="1:8">
      <c r="A1600" s="9"/>
      <c r="B1600" s="51"/>
      <c r="C1600" s="51"/>
      <c r="D1600" s="10"/>
      <c r="E1600" s="9"/>
      <c r="F1600" s="9"/>
      <c r="G1600" s="11"/>
      <c r="H1600" s="11"/>
    </row>
    <row r="1601" spans="1:8">
      <c r="A1601" s="9"/>
      <c r="B1601" s="51"/>
      <c r="C1601" s="51"/>
      <c r="D1601" s="10"/>
      <c r="E1601" s="9"/>
      <c r="F1601" s="9"/>
      <c r="G1601" s="11"/>
      <c r="H1601" s="11"/>
    </row>
    <row r="1602" spans="1:8">
      <c r="A1602" s="9"/>
      <c r="B1602" s="51"/>
      <c r="C1602" s="51"/>
      <c r="D1602" s="10"/>
      <c r="E1602" s="9"/>
      <c r="F1602" s="9"/>
      <c r="G1602" s="11"/>
      <c r="H1602" s="11"/>
    </row>
    <row r="1603" spans="1:8">
      <c r="A1603" s="9"/>
      <c r="B1603" s="51"/>
      <c r="C1603" s="51"/>
      <c r="D1603" s="10"/>
      <c r="E1603" s="9"/>
      <c r="F1603" s="9"/>
      <c r="G1603" s="11"/>
      <c r="H1603" s="11"/>
    </row>
    <row r="1604" spans="1:8">
      <c r="A1604" s="9"/>
      <c r="B1604" s="51"/>
      <c r="C1604" s="51"/>
      <c r="D1604" s="10"/>
      <c r="E1604" s="9"/>
      <c r="F1604" s="9"/>
      <c r="G1604" s="11"/>
      <c r="H1604" s="11"/>
    </row>
    <row r="1605" spans="1:8">
      <c r="A1605" s="9"/>
      <c r="B1605" s="51"/>
      <c r="C1605" s="51"/>
      <c r="D1605" s="10"/>
      <c r="E1605" s="9"/>
      <c r="F1605" s="9"/>
      <c r="G1605" s="11"/>
      <c r="H1605" s="11"/>
    </row>
    <row r="1606" spans="1:8">
      <c r="A1606" s="9"/>
      <c r="B1606" s="51"/>
      <c r="C1606" s="51"/>
      <c r="D1606" s="10"/>
      <c r="E1606" s="9"/>
      <c r="F1606" s="9"/>
      <c r="G1606" s="11"/>
      <c r="H1606" s="11"/>
    </row>
    <row r="1607" spans="1:8">
      <c r="A1607" s="9"/>
      <c r="B1607" s="51"/>
      <c r="C1607" s="51"/>
      <c r="D1607" s="10"/>
      <c r="E1607" s="9"/>
      <c r="F1607" s="9"/>
      <c r="G1607" s="11"/>
      <c r="H1607" s="11"/>
    </row>
    <row r="1608" spans="1:8">
      <c r="A1608" s="9"/>
      <c r="B1608" s="51"/>
      <c r="C1608" s="51"/>
      <c r="D1608" s="10"/>
      <c r="E1608" s="9"/>
      <c r="F1608" s="9"/>
      <c r="G1608" s="11"/>
      <c r="H1608" s="11"/>
    </row>
    <row r="1609" spans="1:8">
      <c r="A1609" s="9"/>
      <c r="B1609" s="51"/>
      <c r="C1609" s="51"/>
      <c r="D1609" s="10"/>
      <c r="E1609" s="9"/>
      <c r="F1609" s="9"/>
      <c r="G1609" s="11"/>
      <c r="H1609" s="11"/>
    </row>
    <row r="1610" spans="1:8">
      <c r="A1610" s="9"/>
      <c r="B1610" s="51"/>
      <c r="C1610" s="51"/>
      <c r="D1610" s="10"/>
      <c r="E1610" s="9"/>
      <c r="F1610" s="9"/>
      <c r="G1610" s="11"/>
      <c r="H1610" s="11"/>
    </row>
    <row r="1611" spans="1:8">
      <c r="A1611" s="9"/>
      <c r="B1611" s="51"/>
      <c r="C1611" s="51"/>
      <c r="D1611" s="10"/>
      <c r="E1611" s="9"/>
      <c r="F1611" s="9"/>
      <c r="G1611" s="11"/>
      <c r="H1611" s="11"/>
    </row>
    <row r="1612" spans="1:8">
      <c r="A1612" s="9"/>
      <c r="B1612" s="51"/>
      <c r="C1612" s="51"/>
      <c r="D1612" s="10"/>
      <c r="E1612" s="9"/>
      <c r="F1612" s="9"/>
      <c r="G1612" s="11"/>
      <c r="H1612" s="11"/>
    </row>
    <row r="1613" spans="1:8">
      <c r="A1613" s="9"/>
      <c r="B1613" s="51"/>
      <c r="C1613" s="51"/>
      <c r="D1613" s="10"/>
      <c r="E1613" s="9"/>
      <c r="F1613" s="9"/>
      <c r="G1613" s="11"/>
      <c r="H1613" s="11"/>
    </row>
    <row r="1614" spans="1:8">
      <c r="A1614" s="9"/>
      <c r="B1614" s="51"/>
      <c r="C1614" s="51"/>
      <c r="D1614" s="10"/>
      <c r="E1614" s="9"/>
      <c r="F1614" s="9"/>
      <c r="G1614" s="11"/>
      <c r="H1614" s="11"/>
    </row>
    <row r="1615" spans="1:8">
      <c r="A1615" s="9"/>
      <c r="B1615" s="51"/>
      <c r="C1615" s="51"/>
      <c r="D1615" s="10"/>
      <c r="E1615" s="9"/>
      <c r="F1615" s="9"/>
      <c r="G1615" s="11"/>
      <c r="H1615" s="11"/>
    </row>
    <row r="1616" spans="1:8">
      <c r="A1616" s="9"/>
      <c r="B1616" s="51"/>
      <c r="C1616" s="51"/>
      <c r="D1616" s="10"/>
      <c r="E1616" s="9"/>
      <c r="F1616" s="9"/>
      <c r="G1616" s="11"/>
      <c r="H1616" s="11"/>
    </row>
    <row r="1617" spans="1:8">
      <c r="A1617" s="9"/>
      <c r="B1617" s="51"/>
      <c r="C1617" s="51"/>
      <c r="D1617" s="10"/>
      <c r="E1617" s="9"/>
      <c r="F1617" s="9"/>
      <c r="G1617" s="11"/>
      <c r="H1617" s="11"/>
    </row>
    <row r="1618" spans="1:8">
      <c r="A1618" s="9"/>
      <c r="B1618" s="51"/>
      <c r="C1618" s="51"/>
      <c r="D1618" s="10"/>
      <c r="E1618" s="9"/>
      <c r="F1618" s="9"/>
      <c r="G1618" s="11"/>
      <c r="H1618" s="11"/>
    </row>
    <row r="1619" spans="1:8">
      <c r="A1619" s="9"/>
      <c r="B1619" s="51"/>
      <c r="C1619" s="51"/>
      <c r="D1619" s="10"/>
      <c r="E1619" s="9"/>
      <c r="F1619" s="9"/>
      <c r="G1619" s="11"/>
      <c r="H1619" s="11"/>
    </row>
    <row r="1620" spans="1:8">
      <c r="A1620" s="9"/>
      <c r="B1620" s="51"/>
      <c r="C1620" s="51"/>
      <c r="D1620" s="10"/>
      <c r="E1620" s="9"/>
      <c r="F1620" s="9"/>
      <c r="G1620" s="11"/>
      <c r="H1620" s="11"/>
    </row>
    <row r="1621" spans="1:8">
      <c r="A1621" s="9"/>
      <c r="B1621" s="51"/>
      <c r="C1621" s="51"/>
      <c r="D1621" s="10"/>
      <c r="E1621" s="9"/>
      <c r="F1621" s="9"/>
      <c r="G1621" s="11"/>
      <c r="H1621" s="11"/>
    </row>
    <row r="1622" spans="1:8">
      <c r="A1622" s="9"/>
      <c r="B1622" s="51"/>
      <c r="C1622" s="51"/>
      <c r="D1622" s="10"/>
      <c r="E1622" s="9"/>
      <c r="F1622" s="9"/>
      <c r="G1622" s="11"/>
      <c r="H1622" s="11"/>
    </row>
    <row r="1623" spans="1:8">
      <c r="A1623" s="9"/>
      <c r="B1623" s="51"/>
      <c r="C1623" s="51"/>
      <c r="D1623" s="10"/>
      <c r="E1623" s="9"/>
      <c r="F1623" s="9"/>
      <c r="G1623" s="11"/>
      <c r="H1623" s="11"/>
    </row>
    <row r="1624" spans="1:8">
      <c r="A1624" s="9"/>
      <c r="B1624" s="51"/>
      <c r="C1624" s="51"/>
      <c r="D1624" s="10"/>
      <c r="E1624" s="9"/>
      <c r="F1624" s="9"/>
      <c r="G1624" s="11"/>
      <c r="H1624" s="11"/>
    </row>
    <row r="1625" spans="1:8">
      <c r="A1625" s="9"/>
      <c r="B1625" s="51"/>
      <c r="C1625" s="51"/>
      <c r="D1625" s="10"/>
      <c r="E1625" s="9"/>
      <c r="F1625" s="9"/>
      <c r="G1625" s="11"/>
      <c r="H1625" s="11"/>
    </row>
    <row r="1626" spans="1:8">
      <c r="A1626" s="9"/>
      <c r="B1626" s="51"/>
      <c r="C1626" s="51"/>
      <c r="D1626" s="10"/>
      <c r="E1626" s="9"/>
      <c r="F1626" s="9"/>
      <c r="G1626" s="11"/>
      <c r="H1626" s="11"/>
    </row>
    <row r="1627" spans="1:8">
      <c r="A1627" s="9"/>
      <c r="B1627" s="51"/>
      <c r="C1627" s="51"/>
      <c r="D1627" s="10"/>
      <c r="E1627" s="9"/>
      <c r="F1627" s="9"/>
      <c r="G1627" s="11"/>
      <c r="H1627" s="11"/>
    </row>
    <row r="1628" spans="1:8">
      <c r="A1628" s="9"/>
      <c r="B1628" s="51"/>
      <c r="C1628" s="51"/>
      <c r="D1628" s="10"/>
      <c r="E1628" s="9"/>
      <c r="F1628" s="9"/>
      <c r="G1628" s="11"/>
      <c r="H1628" s="11"/>
    </row>
    <row r="1629" spans="1:8">
      <c r="A1629" s="9"/>
      <c r="B1629" s="51"/>
      <c r="C1629" s="51"/>
      <c r="D1629" s="10"/>
      <c r="E1629" s="9"/>
      <c r="F1629" s="9"/>
      <c r="G1629" s="11"/>
      <c r="H1629" s="11"/>
    </row>
    <row r="1630" spans="1:8">
      <c r="A1630" s="9"/>
      <c r="B1630" s="51"/>
      <c r="C1630" s="51"/>
      <c r="D1630" s="10"/>
      <c r="E1630" s="9"/>
      <c r="F1630" s="9"/>
      <c r="G1630" s="11"/>
      <c r="H1630" s="11"/>
    </row>
    <row r="1631" spans="1:8">
      <c r="A1631" s="9"/>
      <c r="B1631" s="51"/>
      <c r="C1631" s="51"/>
      <c r="D1631" s="10"/>
      <c r="E1631" s="9"/>
      <c r="F1631" s="9"/>
      <c r="G1631" s="11"/>
      <c r="H1631" s="11"/>
    </row>
    <row r="1632" spans="1:8">
      <c r="A1632" s="9"/>
      <c r="B1632" s="51"/>
      <c r="C1632" s="51"/>
      <c r="D1632" s="10"/>
      <c r="E1632" s="9"/>
      <c r="F1632" s="9"/>
      <c r="G1632" s="11"/>
      <c r="H1632" s="11"/>
    </row>
    <row r="1633" spans="1:8">
      <c r="A1633" s="9"/>
      <c r="B1633" s="51"/>
      <c r="C1633" s="51"/>
      <c r="D1633" s="10"/>
      <c r="E1633" s="9"/>
      <c r="F1633" s="9"/>
      <c r="G1633" s="11"/>
      <c r="H1633" s="11"/>
    </row>
    <row r="1634" spans="1:8">
      <c r="A1634" s="9"/>
      <c r="B1634" s="51"/>
      <c r="C1634" s="51"/>
      <c r="D1634" s="10"/>
      <c r="E1634" s="9"/>
      <c r="F1634" s="9"/>
      <c r="G1634" s="11"/>
      <c r="H1634" s="11"/>
    </row>
    <row r="1635" spans="1:8">
      <c r="A1635" s="9"/>
      <c r="B1635" s="51"/>
      <c r="C1635" s="51"/>
      <c r="D1635" s="10"/>
      <c r="E1635" s="9"/>
      <c r="F1635" s="9"/>
      <c r="G1635" s="11"/>
      <c r="H1635" s="11"/>
    </row>
    <row r="1636" spans="1:8">
      <c r="A1636" s="9"/>
      <c r="B1636" s="51"/>
      <c r="C1636" s="51"/>
      <c r="D1636" s="10"/>
      <c r="E1636" s="9"/>
      <c r="F1636" s="9"/>
      <c r="G1636" s="11"/>
      <c r="H1636" s="11"/>
    </row>
    <row r="1637" spans="1:8">
      <c r="A1637" s="9"/>
      <c r="B1637" s="51"/>
      <c r="C1637" s="51"/>
      <c r="D1637" s="10"/>
      <c r="E1637" s="9"/>
      <c r="F1637" s="9"/>
      <c r="G1637" s="11"/>
      <c r="H1637" s="11"/>
    </row>
    <row r="1638" spans="1:8">
      <c r="A1638" s="9"/>
      <c r="B1638" s="51"/>
      <c r="C1638" s="51"/>
      <c r="D1638" s="10"/>
      <c r="E1638" s="9"/>
      <c r="F1638" s="9"/>
      <c r="G1638" s="11"/>
      <c r="H1638" s="11"/>
    </row>
    <row r="1639" spans="1:8">
      <c r="A1639" s="9"/>
      <c r="B1639" s="51"/>
      <c r="C1639" s="51"/>
      <c r="D1639" s="10"/>
      <c r="E1639" s="9"/>
      <c r="F1639" s="9"/>
      <c r="G1639" s="11"/>
      <c r="H1639" s="11"/>
    </row>
    <row r="1640" spans="1:8">
      <c r="A1640" s="9"/>
      <c r="B1640" s="51"/>
      <c r="C1640" s="51"/>
      <c r="D1640" s="10"/>
      <c r="E1640" s="9"/>
      <c r="F1640" s="9"/>
      <c r="G1640" s="11"/>
      <c r="H1640" s="11"/>
    </row>
    <row r="1641" spans="1:8">
      <c r="A1641" s="9"/>
      <c r="B1641" s="51"/>
      <c r="C1641" s="51"/>
      <c r="D1641" s="10"/>
      <c r="E1641" s="9"/>
      <c r="F1641" s="9"/>
      <c r="G1641" s="11"/>
      <c r="H1641" s="11"/>
    </row>
    <row r="1642" spans="1:8">
      <c r="A1642" s="9"/>
      <c r="B1642" s="51"/>
      <c r="C1642" s="51"/>
      <c r="D1642" s="10"/>
      <c r="E1642" s="9"/>
      <c r="F1642" s="9"/>
      <c r="G1642" s="11"/>
      <c r="H1642" s="11"/>
    </row>
    <row r="1643" spans="1:8">
      <c r="A1643" s="9"/>
      <c r="B1643" s="51"/>
      <c r="C1643" s="51"/>
      <c r="D1643" s="10"/>
      <c r="E1643" s="9"/>
      <c r="F1643" s="9"/>
      <c r="G1643" s="11"/>
      <c r="H1643" s="11"/>
    </row>
    <row r="1644" spans="1:8">
      <c r="A1644" s="9"/>
      <c r="B1644" s="51"/>
      <c r="C1644" s="51"/>
      <c r="D1644" s="10"/>
      <c r="E1644" s="9"/>
      <c r="F1644" s="9"/>
      <c r="G1644" s="11"/>
      <c r="H1644" s="11"/>
    </row>
    <row r="1645" spans="1:8">
      <c r="A1645" s="9"/>
      <c r="B1645" s="51"/>
      <c r="C1645" s="51"/>
      <c r="D1645" s="10"/>
      <c r="E1645" s="9"/>
      <c r="F1645" s="9"/>
      <c r="G1645" s="11"/>
      <c r="H1645" s="11"/>
    </row>
    <row r="1646" spans="1:8">
      <c r="A1646" s="9"/>
      <c r="B1646" s="51"/>
      <c r="C1646" s="51"/>
      <c r="D1646" s="10"/>
      <c r="E1646" s="9"/>
      <c r="F1646" s="9"/>
      <c r="G1646" s="11"/>
      <c r="H1646" s="11"/>
    </row>
    <row r="1647" spans="1:8">
      <c r="A1647" s="9"/>
      <c r="B1647" s="51"/>
      <c r="C1647" s="51"/>
      <c r="D1647" s="10"/>
      <c r="E1647" s="9"/>
      <c r="F1647" s="9"/>
      <c r="G1647" s="11"/>
      <c r="H1647" s="11"/>
    </row>
    <row r="1648" spans="1:8">
      <c r="A1648" s="9"/>
      <c r="B1648" s="51"/>
      <c r="C1648" s="51"/>
      <c r="D1648" s="10"/>
      <c r="E1648" s="9"/>
      <c r="F1648" s="9"/>
      <c r="G1648" s="11"/>
      <c r="H1648" s="11"/>
    </row>
    <row r="1649" spans="1:8">
      <c r="A1649" s="9"/>
      <c r="B1649" s="51"/>
      <c r="C1649" s="51"/>
      <c r="D1649" s="10"/>
      <c r="E1649" s="9"/>
      <c r="F1649" s="9"/>
      <c r="G1649" s="11"/>
      <c r="H1649" s="11"/>
    </row>
    <row r="1650" spans="1:8">
      <c r="A1650" s="9"/>
      <c r="B1650" s="51"/>
      <c r="C1650" s="51"/>
      <c r="D1650" s="10"/>
      <c r="E1650" s="9"/>
      <c r="F1650" s="9"/>
      <c r="G1650" s="11"/>
      <c r="H1650" s="11"/>
    </row>
    <row r="1651" spans="1:8">
      <c r="A1651" s="9"/>
      <c r="B1651" s="51"/>
      <c r="C1651" s="51"/>
      <c r="D1651" s="10"/>
      <c r="E1651" s="9"/>
      <c r="F1651" s="9"/>
      <c r="G1651" s="11"/>
      <c r="H1651" s="11"/>
    </row>
    <row r="1652" spans="1:8">
      <c r="A1652" s="9"/>
      <c r="B1652" s="51"/>
      <c r="C1652" s="51"/>
      <c r="D1652" s="10"/>
      <c r="E1652" s="9"/>
      <c r="F1652" s="9"/>
      <c r="G1652" s="11"/>
      <c r="H1652" s="11"/>
    </row>
    <row r="1653" spans="1:8">
      <c r="A1653" s="9"/>
      <c r="B1653" s="51"/>
      <c r="C1653" s="51"/>
      <c r="D1653" s="10"/>
      <c r="E1653" s="9"/>
      <c r="F1653" s="9"/>
      <c r="G1653" s="11"/>
      <c r="H1653" s="11"/>
    </row>
    <row r="1654" spans="1:8">
      <c r="A1654" s="9"/>
      <c r="B1654" s="51"/>
      <c r="C1654" s="51"/>
      <c r="D1654" s="10"/>
      <c r="E1654" s="9"/>
      <c r="F1654" s="9"/>
      <c r="G1654" s="11"/>
      <c r="H1654" s="11"/>
    </row>
    <row r="1655" spans="1:8">
      <c r="A1655" s="9"/>
      <c r="B1655" s="51"/>
      <c r="C1655" s="51"/>
      <c r="D1655" s="10"/>
      <c r="E1655" s="9"/>
      <c r="F1655" s="9"/>
      <c r="G1655" s="11"/>
      <c r="H1655" s="11"/>
    </row>
    <row r="1656" spans="1:8">
      <c r="A1656" s="9"/>
      <c r="B1656" s="51"/>
      <c r="C1656" s="51"/>
      <c r="D1656" s="10"/>
      <c r="E1656" s="9"/>
      <c r="F1656" s="9"/>
      <c r="G1656" s="11"/>
      <c r="H1656" s="11"/>
    </row>
    <row r="1657" spans="1:8">
      <c r="A1657" s="9"/>
      <c r="B1657" s="51"/>
      <c r="C1657" s="51"/>
      <c r="D1657" s="10"/>
      <c r="E1657" s="9"/>
      <c r="F1657" s="9"/>
      <c r="G1657" s="11"/>
      <c r="H1657" s="11"/>
    </row>
    <row r="1658" spans="1:8">
      <c r="A1658" s="9"/>
      <c r="B1658" s="51"/>
      <c r="C1658" s="51"/>
      <c r="D1658" s="10"/>
      <c r="E1658" s="9"/>
      <c r="F1658" s="9"/>
      <c r="G1658" s="11"/>
      <c r="H1658" s="11"/>
    </row>
    <row r="1659" spans="1:8">
      <c r="A1659" s="9"/>
      <c r="B1659" s="51"/>
      <c r="C1659" s="51"/>
      <c r="D1659" s="10"/>
      <c r="E1659" s="9"/>
      <c r="F1659" s="9"/>
      <c r="G1659" s="11"/>
      <c r="H1659" s="11"/>
    </row>
    <row r="1660" spans="1:8">
      <c r="A1660" s="9"/>
      <c r="B1660" s="51"/>
      <c r="C1660" s="51"/>
      <c r="D1660" s="10"/>
      <c r="E1660" s="9"/>
      <c r="F1660" s="9"/>
      <c r="G1660" s="11"/>
      <c r="H1660" s="11"/>
    </row>
    <row r="1661" spans="1:8">
      <c r="A1661" s="9"/>
      <c r="B1661" s="51"/>
      <c r="C1661" s="51"/>
      <c r="D1661" s="10"/>
      <c r="E1661" s="9"/>
      <c r="F1661" s="9"/>
      <c r="G1661" s="11"/>
      <c r="H1661" s="11"/>
    </row>
    <row r="1662" spans="1:8">
      <c r="A1662" s="9"/>
      <c r="B1662" s="51"/>
      <c r="C1662" s="51"/>
      <c r="D1662" s="10"/>
      <c r="E1662" s="9"/>
      <c r="F1662" s="9"/>
      <c r="G1662" s="11"/>
      <c r="H1662" s="11"/>
    </row>
    <row r="1663" spans="1:8">
      <c r="A1663" s="9"/>
      <c r="B1663" s="51"/>
      <c r="C1663" s="51"/>
      <c r="D1663" s="10"/>
      <c r="E1663" s="9"/>
      <c r="F1663" s="9"/>
      <c r="G1663" s="11"/>
      <c r="H1663" s="11"/>
    </row>
    <row r="1664" spans="1:8">
      <c r="A1664" s="9"/>
      <c r="B1664" s="51"/>
      <c r="C1664" s="51"/>
      <c r="D1664" s="10"/>
      <c r="E1664" s="9"/>
      <c r="F1664" s="9"/>
      <c r="G1664" s="11"/>
      <c r="H1664" s="11"/>
    </row>
    <row r="1665" spans="1:8">
      <c r="A1665" s="9"/>
      <c r="B1665" s="51"/>
      <c r="C1665" s="51"/>
      <c r="D1665" s="10"/>
      <c r="E1665" s="9"/>
      <c r="F1665" s="9"/>
      <c r="G1665" s="11"/>
      <c r="H1665" s="11"/>
    </row>
    <row r="1666" spans="1:8">
      <c r="A1666" s="9"/>
      <c r="B1666" s="51"/>
      <c r="C1666" s="51"/>
      <c r="D1666" s="10"/>
      <c r="E1666" s="9"/>
      <c r="F1666" s="9"/>
      <c r="G1666" s="11"/>
      <c r="H1666" s="11"/>
    </row>
    <row r="1667" spans="1:8">
      <c r="A1667" s="9"/>
      <c r="B1667" s="51"/>
      <c r="C1667" s="51"/>
      <c r="D1667" s="10"/>
      <c r="E1667" s="9"/>
      <c r="F1667" s="9"/>
      <c r="G1667" s="11"/>
      <c r="H1667" s="11"/>
    </row>
    <row r="1668" spans="1:8">
      <c r="A1668" s="9"/>
      <c r="B1668" s="51"/>
      <c r="C1668" s="51"/>
      <c r="D1668" s="10"/>
      <c r="E1668" s="9"/>
      <c r="F1668" s="9"/>
      <c r="G1668" s="11"/>
      <c r="H1668" s="11"/>
    </row>
    <row r="1669" spans="1:8">
      <c r="A1669" s="9"/>
      <c r="B1669" s="51"/>
      <c r="C1669" s="51"/>
      <c r="D1669" s="10"/>
      <c r="E1669" s="9"/>
      <c r="F1669" s="9"/>
      <c r="G1669" s="11"/>
      <c r="H1669" s="11"/>
    </row>
    <row r="1670" spans="1:8">
      <c r="A1670" s="9"/>
      <c r="B1670" s="51"/>
      <c r="C1670" s="51"/>
      <c r="D1670" s="10"/>
      <c r="E1670" s="9"/>
      <c r="F1670" s="9"/>
      <c r="G1670" s="11"/>
      <c r="H1670" s="11"/>
    </row>
    <row r="1671" spans="1:8">
      <c r="A1671" s="9"/>
      <c r="B1671" s="51"/>
      <c r="C1671" s="51"/>
      <c r="D1671" s="10"/>
      <c r="E1671" s="9"/>
      <c r="F1671" s="9"/>
      <c r="G1671" s="11"/>
      <c r="H1671" s="11"/>
    </row>
    <row r="1672" spans="1:8">
      <c r="A1672" s="9"/>
      <c r="B1672" s="51"/>
      <c r="C1672" s="51"/>
      <c r="D1672" s="10"/>
      <c r="E1672" s="9"/>
      <c r="F1672" s="9"/>
      <c r="G1672" s="11"/>
      <c r="H1672" s="11"/>
    </row>
    <row r="1673" spans="1:8">
      <c r="A1673" s="9"/>
      <c r="B1673" s="51"/>
      <c r="C1673" s="51"/>
      <c r="D1673" s="10"/>
      <c r="E1673" s="9"/>
      <c r="F1673" s="9"/>
      <c r="G1673" s="11"/>
      <c r="H1673" s="11"/>
    </row>
    <row r="1674" spans="1:8">
      <c r="A1674" s="9"/>
      <c r="B1674" s="51"/>
      <c r="C1674" s="51"/>
      <c r="D1674" s="10"/>
      <c r="E1674" s="9"/>
      <c r="F1674" s="9"/>
      <c r="G1674" s="11"/>
      <c r="H1674" s="11"/>
    </row>
    <row r="1675" spans="1:8">
      <c r="A1675" s="9"/>
      <c r="B1675" s="51"/>
      <c r="C1675" s="51"/>
      <c r="D1675" s="10"/>
      <c r="E1675" s="9"/>
      <c r="F1675" s="9"/>
      <c r="G1675" s="11"/>
      <c r="H1675" s="11"/>
    </row>
    <row r="1676" spans="1:8">
      <c r="A1676" s="9"/>
      <c r="B1676" s="51"/>
      <c r="C1676" s="51"/>
      <c r="D1676" s="10"/>
      <c r="E1676" s="9"/>
      <c r="F1676" s="9"/>
      <c r="G1676" s="11"/>
      <c r="H1676" s="11"/>
    </row>
    <row r="1677" spans="1:8">
      <c r="A1677" s="9"/>
      <c r="B1677" s="51"/>
      <c r="C1677" s="51"/>
      <c r="D1677" s="10"/>
      <c r="E1677" s="9"/>
      <c r="F1677" s="9"/>
      <c r="G1677" s="11"/>
      <c r="H1677" s="11"/>
    </row>
    <row r="1678" spans="1:8">
      <c r="A1678" s="9"/>
      <c r="B1678" s="51"/>
      <c r="C1678" s="51"/>
      <c r="D1678" s="10"/>
      <c r="E1678" s="9"/>
      <c r="F1678" s="9"/>
      <c r="G1678" s="11"/>
      <c r="H1678" s="11"/>
    </row>
    <row r="1679" spans="1:8">
      <c r="A1679" s="9"/>
      <c r="B1679" s="51"/>
      <c r="C1679" s="51"/>
      <c r="D1679" s="10"/>
      <c r="E1679" s="9"/>
      <c r="F1679" s="9"/>
      <c r="G1679" s="11"/>
      <c r="H1679" s="11"/>
    </row>
    <row r="1680" spans="1:8">
      <c r="A1680" s="9"/>
      <c r="B1680" s="51"/>
      <c r="C1680" s="51"/>
      <c r="D1680" s="10"/>
      <c r="E1680" s="9"/>
      <c r="F1680" s="9"/>
      <c r="G1680" s="11"/>
      <c r="H1680" s="11"/>
    </row>
    <row r="1681" spans="1:8">
      <c r="A1681" s="9"/>
      <c r="B1681" s="51"/>
      <c r="C1681" s="51"/>
      <c r="D1681" s="10"/>
      <c r="E1681" s="9"/>
      <c r="F1681" s="9"/>
      <c r="G1681" s="11"/>
      <c r="H1681" s="11"/>
    </row>
    <row r="1682" spans="1:8">
      <c r="A1682" s="9"/>
      <c r="B1682" s="51"/>
      <c r="C1682" s="51"/>
      <c r="D1682" s="10"/>
      <c r="E1682" s="9"/>
      <c r="F1682" s="9"/>
      <c r="G1682" s="11"/>
      <c r="H1682" s="11"/>
    </row>
    <row r="1683" spans="1:8">
      <c r="A1683" s="9"/>
      <c r="B1683" s="51"/>
      <c r="C1683" s="51"/>
      <c r="D1683" s="10"/>
      <c r="E1683" s="9"/>
      <c r="F1683" s="9"/>
      <c r="G1683" s="11"/>
      <c r="H1683" s="11"/>
    </row>
    <row r="1684" spans="1:8">
      <c r="A1684" s="9"/>
      <c r="B1684" s="51"/>
      <c r="C1684" s="51"/>
      <c r="D1684" s="10"/>
      <c r="E1684" s="9"/>
      <c r="F1684" s="9"/>
      <c r="G1684" s="11"/>
      <c r="H1684" s="11"/>
    </row>
    <row r="1685" spans="1:8">
      <c r="A1685" s="9"/>
      <c r="B1685" s="51"/>
      <c r="C1685" s="51"/>
      <c r="D1685" s="10"/>
      <c r="E1685" s="9"/>
      <c r="F1685" s="9"/>
      <c r="G1685" s="11"/>
      <c r="H1685" s="11"/>
    </row>
    <row r="1686" spans="1:8">
      <c r="A1686" s="9"/>
      <c r="B1686" s="51"/>
      <c r="C1686" s="51"/>
      <c r="D1686" s="10"/>
      <c r="E1686" s="9"/>
      <c r="F1686" s="9"/>
      <c r="G1686" s="11"/>
      <c r="H1686" s="11"/>
    </row>
    <row r="1687" spans="1:8">
      <c r="A1687" s="9"/>
      <c r="B1687" s="51"/>
      <c r="C1687" s="51"/>
      <c r="D1687" s="10"/>
      <c r="E1687" s="9"/>
      <c r="F1687" s="9"/>
      <c r="G1687" s="11"/>
      <c r="H1687" s="11"/>
    </row>
    <row r="1688" spans="1:8">
      <c r="A1688" s="9"/>
      <c r="B1688" s="51"/>
      <c r="C1688" s="51"/>
      <c r="D1688" s="10"/>
      <c r="E1688" s="9"/>
      <c r="F1688" s="9"/>
      <c r="G1688" s="11"/>
      <c r="H1688" s="11"/>
    </row>
    <row r="1689" spans="1:8">
      <c r="A1689" s="9"/>
      <c r="B1689" s="51"/>
      <c r="C1689" s="51"/>
      <c r="D1689" s="10"/>
      <c r="E1689" s="9"/>
      <c r="F1689" s="9"/>
      <c r="G1689" s="11"/>
      <c r="H1689" s="11"/>
    </row>
    <row r="1690" spans="1:8">
      <c r="A1690" s="9"/>
      <c r="B1690" s="51"/>
      <c r="C1690" s="51"/>
      <c r="D1690" s="10"/>
      <c r="E1690" s="9"/>
      <c r="F1690" s="9"/>
      <c r="G1690" s="11"/>
      <c r="H1690" s="11"/>
    </row>
    <row r="1691" spans="1:8">
      <c r="A1691" s="9"/>
      <c r="B1691" s="51"/>
      <c r="C1691" s="51"/>
      <c r="D1691" s="10"/>
      <c r="E1691" s="9"/>
      <c r="F1691" s="9"/>
      <c r="G1691" s="11"/>
      <c r="H1691" s="11"/>
    </row>
    <row r="1692" spans="1:8">
      <c r="A1692" s="9"/>
      <c r="B1692" s="51"/>
      <c r="C1692" s="51"/>
      <c r="D1692" s="10"/>
      <c r="E1692" s="9"/>
      <c r="F1692" s="9"/>
      <c r="G1692" s="11"/>
      <c r="H1692" s="11"/>
    </row>
    <row r="1693" spans="1:8">
      <c r="A1693" s="9"/>
      <c r="B1693" s="51"/>
      <c r="C1693" s="51"/>
      <c r="D1693" s="10"/>
      <c r="E1693" s="9"/>
      <c r="F1693" s="9"/>
      <c r="G1693" s="11"/>
      <c r="H1693" s="11"/>
    </row>
    <row r="1694" spans="1:8">
      <c r="A1694" s="9"/>
      <c r="B1694" s="51"/>
      <c r="C1694" s="51"/>
      <c r="D1694" s="10"/>
      <c r="E1694" s="9"/>
      <c r="F1694" s="9"/>
      <c r="G1694" s="11"/>
      <c r="H1694" s="11"/>
    </row>
    <row r="1695" spans="1:8">
      <c r="A1695" s="9"/>
      <c r="B1695" s="51"/>
      <c r="C1695" s="51"/>
      <c r="D1695" s="10"/>
      <c r="E1695" s="9"/>
      <c r="F1695" s="9"/>
      <c r="G1695" s="11"/>
      <c r="H1695" s="11"/>
    </row>
    <row r="1696" spans="1:8">
      <c r="A1696" s="9"/>
      <c r="B1696" s="51"/>
      <c r="C1696" s="51"/>
      <c r="D1696" s="10"/>
      <c r="E1696" s="9"/>
      <c r="F1696" s="9"/>
      <c r="G1696" s="11"/>
      <c r="H1696" s="11"/>
    </row>
    <row r="1697" spans="1:8">
      <c r="A1697" s="9"/>
      <c r="B1697" s="51"/>
      <c r="C1697" s="51"/>
      <c r="D1697" s="10"/>
      <c r="E1697" s="9"/>
      <c r="F1697" s="9"/>
      <c r="G1697" s="11"/>
      <c r="H1697" s="11"/>
    </row>
    <row r="1698" spans="1:8">
      <c r="A1698" s="9"/>
      <c r="B1698" s="51"/>
      <c r="C1698" s="51"/>
      <c r="D1698" s="10"/>
      <c r="E1698" s="9"/>
      <c r="F1698" s="9"/>
      <c r="G1698" s="11"/>
      <c r="H1698" s="11"/>
    </row>
    <row r="1699" spans="1:8">
      <c r="A1699" s="9"/>
      <c r="B1699" s="51"/>
      <c r="C1699" s="51"/>
      <c r="D1699" s="10"/>
      <c r="E1699" s="9"/>
      <c r="F1699" s="9"/>
      <c r="G1699" s="11"/>
      <c r="H1699" s="11"/>
    </row>
    <row r="1700" spans="1:8">
      <c r="A1700" s="9"/>
      <c r="B1700" s="51"/>
      <c r="C1700" s="51"/>
      <c r="D1700" s="10"/>
      <c r="E1700" s="9"/>
      <c r="F1700" s="9"/>
      <c r="G1700" s="11"/>
      <c r="H1700" s="11"/>
    </row>
    <row r="1701" spans="1:8">
      <c r="A1701" s="9"/>
      <c r="B1701" s="51"/>
      <c r="C1701" s="51"/>
      <c r="D1701" s="10"/>
      <c r="E1701" s="9"/>
      <c r="F1701" s="9"/>
      <c r="G1701" s="11"/>
      <c r="H1701" s="11"/>
    </row>
    <row r="1702" spans="1:8">
      <c r="A1702" s="9"/>
      <c r="B1702" s="51"/>
      <c r="C1702" s="51"/>
      <c r="D1702" s="10"/>
      <c r="E1702" s="9"/>
      <c r="F1702" s="9"/>
      <c r="G1702" s="11"/>
      <c r="H1702" s="11"/>
    </row>
    <row r="1703" spans="1:8">
      <c r="A1703" s="9"/>
      <c r="B1703" s="51"/>
      <c r="C1703" s="51"/>
      <c r="D1703" s="10"/>
      <c r="E1703" s="9"/>
      <c r="F1703" s="9"/>
      <c r="G1703" s="11"/>
      <c r="H1703" s="11"/>
    </row>
    <row r="1704" spans="1:8">
      <c r="A1704" s="9"/>
      <c r="B1704" s="51"/>
      <c r="C1704" s="51"/>
      <c r="D1704" s="10"/>
      <c r="E1704" s="9"/>
      <c r="F1704" s="9"/>
      <c r="G1704" s="11"/>
      <c r="H1704" s="11"/>
    </row>
    <row r="1705" spans="1:8">
      <c r="A1705" s="9"/>
      <c r="B1705" s="51"/>
      <c r="C1705" s="51"/>
      <c r="D1705" s="10"/>
      <c r="E1705" s="9"/>
      <c r="F1705" s="9"/>
      <c r="G1705" s="11"/>
      <c r="H1705" s="11"/>
    </row>
    <row r="1706" spans="1:8">
      <c r="A1706" s="9"/>
      <c r="B1706" s="51"/>
      <c r="C1706" s="51"/>
      <c r="D1706" s="10"/>
      <c r="E1706" s="9"/>
      <c r="F1706" s="9"/>
      <c r="G1706" s="11"/>
      <c r="H1706" s="11"/>
    </row>
    <row r="1707" spans="1:8">
      <c r="A1707" s="9"/>
      <c r="B1707" s="51"/>
      <c r="C1707" s="51"/>
      <c r="D1707" s="10"/>
      <c r="E1707" s="9"/>
      <c r="F1707" s="9"/>
      <c r="G1707" s="11"/>
      <c r="H1707" s="11"/>
    </row>
    <row r="1708" spans="1:8">
      <c r="A1708" s="9"/>
      <c r="B1708" s="51"/>
      <c r="C1708" s="51"/>
      <c r="D1708" s="10"/>
      <c r="E1708" s="9"/>
      <c r="F1708" s="9"/>
      <c r="G1708" s="11"/>
      <c r="H1708" s="11"/>
    </row>
    <row r="1709" spans="1:8">
      <c r="A1709" s="9"/>
      <c r="B1709" s="51"/>
      <c r="C1709" s="51"/>
      <c r="D1709" s="10"/>
      <c r="E1709" s="9"/>
      <c r="F1709" s="9"/>
      <c r="G1709" s="11"/>
      <c r="H1709" s="11"/>
    </row>
    <row r="1710" spans="1:8">
      <c r="A1710" s="9"/>
      <c r="B1710" s="51"/>
      <c r="C1710" s="51"/>
      <c r="D1710" s="10"/>
      <c r="E1710" s="9"/>
      <c r="F1710" s="9"/>
      <c r="G1710" s="11"/>
      <c r="H1710" s="11"/>
    </row>
    <row r="1711" spans="1:8">
      <c r="A1711" s="9"/>
      <c r="B1711" s="51"/>
      <c r="C1711" s="51"/>
      <c r="D1711" s="10"/>
      <c r="E1711" s="9"/>
      <c r="F1711" s="9"/>
      <c r="G1711" s="11"/>
      <c r="H1711" s="11"/>
    </row>
    <row r="1712" spans="1:8">
      <c r="A1712" s="9"/>
      <c r="B1712" s="51"/>
      <c r="C1712" s="51"/>
      <c r="D1712" s="10"/>
      <c r="E1712" s="9"/>
      <c r="F1712" s="9"/>
      <c r="G1712" s="11"/>
      <c r="H1712" s="11"/>
    </row>
    <row r="1713" spans="1:8">
      <c r="A1713" s="9"/>
      <c r="B1713" s="51"/>
      <c r="C1713" s="51"/>
      <c r="D1713" s="10"/>
      <c r="E1713" s="9"/>
      <c r="F1713" s="9"/>
      <c r="G1713" s="11"/>
      <c r="H1713" s="11"/>
    </row>
    <row r="1714" spans="1:8">
      <c r="A1714" s="9"/>
      <c r="B1714" s="51"/>
      <c r="C1714" s="51"/>
      <c r="D1714" s="10"/>
      <c r="E1714" s="9"/>
      <c r="F1714" s="9"/>
      <c r="G1714" s="11"/>
      <c r="H1714" s="11"/>
    </row>
    <row r="1715" spans="1:8">
      <c r="A1715" s="9"/>
      <c r="B1715" s="51"/>
      <c r="C1715" s="51"/>
      <c r="D1715" s="10"/>
      <c r="E1715" s="9"/>
      <c r="F1715" s="9"/>
      <c r="G1715" s="11"/>
      <c r="H1715" s="11"/>
    </row>
    <row r="1716" spans="1:8">
      <c r="A1716" s="9"/>
      <c r="B1716" s="51"/>
      <c r="C1716" s="51"/>
      <c r="D1716" s="10"/>
      <c r="E1716" s="9"/>
      <c r="F1716" s="9"/>
      <c r="G1716" s="11"/>
      <c r="H1716" s="11"/>
    </row>
    <row r="1717" spans="1:8">
      <c r="A1717" s="9"/>
      <c r="B1717" s="51"/>
      <c r="C1717" s="51"/>
      <c r="D1717" s="10"/>
      <c r="E1717" s="9"/>
      <c r="F1717" s="9"/>
      <c r="G1717" s="11"/>
      <c r="H1717" s="11"/>
    </row>
    <row r="1718" spans="1:8">
      <c r="A1718" s="9"/>
      <c r="B1718" s="51"/>
      <c r="C1718" s="51"/>
      <c r="D1718" s="10"/>
      <c r="E1718" s="9"/>
      <c r="F1718" s="9"/>
      <c r="G1718" s="11"/>
      <c r="H1718" s="11"/>
    </row>
    <row r="1719" spans="1:8">
      <c r="A1719" s="9"/>
      <c r="B1719" s="51"/>
      <c r="C1719" s="51"/>
      <c r="D1719" s="10"/>
      <c r="E1719" s="9"/>
      <c r="F1719" s="9"/>
      <c r="G1719" s="11"/>
      <c r="H1719" s="11"/>
    </row>
    <row r="1720" spans="1:8">
      <c r="A1720" s="9"/>
      <c r="B1720" s="51"/>
      <c r="C1720" s="51"/>
      <c r="D1720" s="10"/>
      <c r="E1720" s="9"/>
      <c r="F1720" s="9"/>
      <c r="G1720" s="11"/>
      <c r="H1720" s="11"/>
    </row>
    <row r="1721" spans="1:8">
      <c r="A1721" s="9"/>
      <c r="B1721" s="51"/>
      <c r="C1721" s="51"/>
      <c r="D1721" s="10"/>
      <c r="E1721" s="9"/>
      <c r="F1721" s="9"/>
      <c r="G1721" s="11"/>
      <c r="H1721" s="11"/>
    </row>
    <row r="1722" spans="1:8">
      <c r="A1722" s="9"/>
      <c r="B1722" s="51"/>
      <c r="C1722" s="51"/>
      <c r="D1722" s="10"/>
      <c r="E1722" s="9"/>
      <c r="F1722" s="9"/>
      <c r="G1722" s="11"/>
      <c r="H1722" s="11"/>
    </row>
    <row r="1723" spans="1:8">
      <c r="A1723" s="9"/>
      <c r="B1723" s="51"/>
      <c r="C1723" s="51"/>
      <c r="D1723" s="10"/>
      <c r="E1723" s="9"/>
      <c r="F1723" s="9"/>
      <c r="G1723" s="11"/>
      <c r="H1723" s="11"/>
    </row>
    <row r="1724" spans="1:8">
      <c r="A1724" s="9"/>
      <c r="B1724" s="51"/>
      <c r="C1724" s="51"/>
      <c r="D1724" s="10"/>
      <c r="E1724" s="9"/>
      <c r="F1724" s="9"/>
      <c r="G1724" s="11"/>
      <c r="H1724" s="11"/>
    </row>
    <row r="1725" spans="1:8">
      <c r="A1725" s="9"/>
      <c r="B1725" s="51"/>
      <c r="C1725" s="51"/>
      <c r="D1725" s="10"/>
      <c r="E1725" s="9"/>
      <c r="F1725" s="9"/>
      <c r="G1725" s="11"/>
      <c r="H1725" s="11"/>
    </row>
    <row r="1726" spans="1:8">
      <c r="A1726" s="9"/>
      <c r="B1726" s="51"/>
      <c r="C1726" s="51"/>
      <c r="D1726" s="10"/>
      <c r="E1726" s="9"/>
      <c r="F1726" s="9"/>
      <c r="G1726" s="11"/>
      <c r="H1726" s="11"/>
    </row>
    <row r="1727" spans="1:8">
      <c r="A1727" s="9"/>
      <c r="B1727" s="51"/>
      <c r="C1727" s="51"/>
      <c r="D1727" s="10"/>
      <c r="E1727" s="9"/>
      <c r="F1727" s="9"/>
      <c r="G1727" s="11"/>
      <c r="H1727" s="11"/>
    </row>
    <row r="1728" spans="1:8">
      <c r="A1728" s="9"/>
      <c r="B1728" s="51"/>
      <c r="C1728" s="51"/>
      <c r="D1728" s="10"/>
      <c r="E1728" s="9"/>
      <c r="F1728" s="9"/>
      <c r="G1728" s="11"/>
      <c r="H1728" s="11"/>
    </row>
    <row r="1729" spans="1:8">
      <c r="A1729" s="9"/>
      <c r="B1729" s="51"/>
      <c r="C1729" s="51"/>
      <c r="D1729" s="10"/>
      <c r="E1729" s="9"/>
      <c r="F1729" s="9"/>
      <c r="G1729" s="11"/>
      <c r="H1729" s="11"/>
    </row>
    <row r="1730" spans="1:8">
      <c r="A1730" s="9"/>
      <c r="B1730" s="51"/>
      <c r="C1730" s="51"/>
      <c r="D1730" s="10"/>
      <c r="E1730" s="9"/>
      <c r="F1730" s="9"/>
      <c r="G1730" s="11"/>
      <c r="H1730" s="11"/>
    </row>
    <row r="1731" spans="1:8">
      <c r="A1731" s="9"/>
      <c r="B1731" s="51"/>
      <c r="C1731" s="51"/>
      <c r="D1731" s="10"/>
      <c r="E1731" s="9"/>
      <c r="F1731" s="9"/>
      <c r="G1731" s="11"/>
      <c r="H1731" s="11"/>
    </row>
    <row r="1732" spans="1:8">
      <c r="A1732" s="9"/>
      <c r="B1732" s="51"/>
      <c r="C1732" s="51"/>
      <c r="D1732" s="10"/>
      <c r="E1732" s="9"/>
      <c r="F1732" s="9"/>
      <c r="G1732" s="11"/>
      <c r="H1732" s="11"/>
    </row>
    <row r="1733" spans="1:8">
      <c r="A1733" s="9"/>
      <c r="B1733" s="51"/>
      <c r="C1733" s="51"/>
      <c r="D1733" s="10"/>
      <c r="E1733" s="9"/>
      <c r="F1733" s="9"/>
      <c r="G1733" s="11"/>
      <c r="H1733" s="11"/>
    </row>
    <row r="1734" spans="1:8">
      <c r="A1734" s="9"/>
      <c r="B1734" s="51"/>
      <c r="C1734" s="51"/>
      <c r="D1734" s="10"/>
      <c r="E1734" s="9"/>
      <c r="F1734" s="9"/>
      <c r="G1734" s="11"/>
      <c r="H1734" s="11"/>
    </row>
    <row r="1735" spans="1:8">
      <c r="A1735" s="9"/>
      <c r="B1735" s="51"/>
      <c r="C1735" s="51"/>
      <c r="D1735" s="10"/>
      <c r="E1735" s="9"/>
      <c r="F1735" s="9"/>
      <c r="G1735" s="11"/>
      <c r="H1735" s="11"/>
    </row>
    <row r="1736" spans="1:8">
      <c r="A1736" s="9"/>
      <c r="B1736" s="51"/>
      <c r="C1736" s="51"/>
      <c r="D1736" s="10"/>
      <c r="E1736" s="9"/>
      <c r="F1736" s="9"/>
      <c r="G1736" s="11"/>
      <c r="H1736" s="11"/>
    </row>
    <row r="1737" spans="1:8">
      <c r="A1737" s="9"/>
      <c r="B1737" s="51"/>
      <c r="C1737" s="51"/>
      <c r="D1737" s="10"/>
      <c r="E1737" s="9"/>
      <c r="F1737" s="9"/>
      <c r="G1737" s="11"/>
      <c r="H1737" s="11"/>
    </row>
    <row r="1738" spans="1:8">
      <c r="A1738" s="9"/>
      <c r="B1738" s="51"/>
      <c r="C1738" s="51"/>
      <c r="D1738" s="10"/>
      <c r="E1738" s="9"/>
      <c r="F1738" s="9"/>
      <c r="G1738" s="11"/>
      <c r="H1738" s="11"/>
    </row>
    <row r="1739" spans="1:8">
      <c r="A1739" s="9"/>
      <c r="B1739" s="51"/>
      <c r="C1739" s="51"/>
      <c r="D1739" s="10"/>
      <c r="E1739" s="9"/>
      <c r="F1739" s="9"/>
      <c r="G1739" s="11"/>
      <c r="H1739" s="11"/>
    </row>
    <row r="1740" spans="1:8">
      <c r="A1740" s="9"/>
      <c r="B1740" s="51"/>
      <c r="C1740" s="51"/>
      <c r="D1740" s="10"/>
      <c r="E1740" s="9"/>
      <c r="F1740" s="9"/>
      <c r="G1740" s="11"/>
      <c r="H1740" s="11"/>
    </row>
    <row r="1741" spans="1:8">
      <c r="A1741" s="9"/>
      <c r="B1741" s="51"/>
      <c r="C1741" s="51"/>
      <c r="D1741" s="10"/>
      <c r="E1741" s="9"/>
      <c r="F1741" s="9"/>
      <c r="G1741" s="11"/>
      <c r="H1741" s="11"/>
    </row>
    <row r="1742" spans="1:8">
      <c r="A1742" s="9"/>
      <c r="B1742" s="51"/>
      <c r="C1742" s="51"/>
      <c r="D1742" s="10"/>
      <c r="E1742" s="9"/>
      <c r="F1742" s="9"/>
      <c r="G1742" s="11"/>
      <c r="H1742" s="11"/>
    </row>
    <row r="1743" spans="1:8">
      <c r="A1743" s="9"/>
      <c r="B1743" s="51"/>
      <c r="C1743" s="51"/>
      <c r="D1743" s="10"/>
      <c r="E1743" s="9"/>
      <c r="F1743" s="9"/>
      <c r="G1743" s="11"/>
      <c r="H1743" s="11"/>
    </row>
    <row r="1744" spans="1:8">
      <c r="A1744" s="9"/>
      <c r="B1744" s="51"/>
      <c r="C1744" s="51"/>
      <c r="D1744" s="10"/>
      <c r="E1744" s="9"/>
      <c r="F1744" s="9"/>
      <c r="G1744" s="11"/>
      <c r="H1744" s="11"/>
    </row>
    <row r="1745" spans="1:8">
      <c r="A1745" s="9"/>
      <c r="B1745" s="51"/>
      <c r="C1745" s="51"/>
      <c r="D1745" s="10"/>
      <c r="E1745" s="9"/>
      <c r="F1745" s="9"/>
      <c r="G1745" s="11"/>
      <c r="H1745" s="11"/>
    </row>
    <row r="1746" spans="1:8">
      <c r="A1746" s="9"/>
      <c r="B1746" s="51"/>
      <c r="C1746" s="51"/>
      <c r="D1746" s="10"/>
      <c r="E1746" s="9"/>
      <c r="F1746" s="9"/>
      <c r="G1746" s="11"/>
      <c r="H1746" s="11"/>
    </row>
    <row r="1747" spans="1:8">
      <c r="A1747" s="9"/>
      <c r="B1747" s="51"/>
      <c r="C1747" s="51"/>
      <c r="D1747" s="10"/>
      <c r="E1747" s="9"/>
      <c r="F1747" s="9"/>
      <c r="G1747" s="11"/>
      <c r="H1747" s="11"/>
    </row>
    <row r="1748" spans="1:8">
      <c r="A1748" s="9"/>
      <c r="B1748" s="51"/>
      <c r="C1748" s="51"/>
      <c r="D1748" s="10"/>
      <c r="E1748" s="9"/>
      <c r="F1748" s="9"/>
      <c r="G1748" s="11"/>
      <c r="H1748" s="11"/>
    </row>
    <row r="1749" spans="1:8">
      <c r="A1749" s="9"/>
      <c r="B1749" s="51"/>
      <c r="C1749" s="51"/>
      <c r="D1749" s="10"/>
      <c r="E1749" s="9"/>
      <c r="F1749" s="9"/>
      <c r="G1749" s="11"/>
      <c r="H1749" s="11"/>
    </row>
    <row r="1750" spans="1:8">
      <c r="A1750" s="9"/>
      <c r="B1750" s="51"/>
      <c r="C1750" s="51"/>
      <c r="D1750" s="10"/>
      <c r="E1750" s="9"/>
      <c r="F1750" s="9"/>
      <c r="G1750" s="11"/>
      <c r="H1750" s="11"/>
    </row>
    <row r="1751" spans="1:8">
      <c r="A1751" s="9"/>
      <c r="B1751" s="51"/>
      <c r="C1751" s="51"/>
      <c r="D1751" s="10"/>
      <c r="E1751" s="9"/>
      <c r="F1751" s="9"/>
      <c r="G1751" s="11"/>
      <c r="H1751" s="11"/>
    </row>
    <row r="1752" spans="1:8">
      <c r="A1752" s="9"/>
      <c r="B1752" s="51"/>
      <c r="C1752" s="51"/>
      <c r="D1752" s="10"/>
      <c r="E1752" s="9"/>
      <c r="F1752" s="9"/>
      <c r="G1752" s="11"/>
      <c r="H1752" s="11"/>
    </row>
    <row r="1753" spans="1:8">
      <c r="A1753" s="9"/>
      <c r="B1753" s="51"/>
      <c r="C1753" s="51"/>
      <c r="D1753" s="10"/>
      <c r="E1753" s="9"/>
      <c r="F1753" s="9"/>
      <c r="G1753" s="11"/>
      <c r="H1753" s="11"/>
    </row>
    <row r="1754" spans="1:8">
      <c r="A1754" s="9"/>
      <c r="B1754" s="51"/>
      <c r="C1754" s="51"/>
      <c r="D1754" s="10"/>
      <c r="E1754" s="9"/>
      <c r="F1754" s="9"/>
      <c r="G1754" s="11"/>
      <c r="H1754" s="11"/>
    </row>
    <row r="1755" spans="1:8">
      <c r="A1755" s="9"/>
      <c r="B1755" s="51"/>
      <c r="C1755" s="51"/>
      <c r="D1755" s="10"/>
      <c r="E1755" s="9"/>
      <c r="F1755" s="9"/>
      <c r="G1755" s="11"/>
      <c r="H1755" s="11"/>
    </row>
    <row r="1756" spans="1:8">
      <c r="A1756" s="9"/>
      <c r="B1756" s="51"/>
      <c r="C1756" s="51"/>
      <c r="D1756" s="10"/>
      <c r="E1756" s="9"/>
      <c r="F1756" s="9"/>
      <c r="G1756" s="11"/>
      <c r="H1756" s="11"/>
    </row>
    <row r="1757" spans="1:8">
      <c r="A1757" s="9"/>
      <c r="B1757" s="51"/>
      <c r="C1757" s="51"/>
      <c r="D1757" s="10"/>
      <c r="E1757" s="9"/>
      <c r="F1757" s="9"/>
      <c r="G1757" s="11"/>
      <c r="H1757" s="11"/>
    </row>
    <row r="1758" spans="1:8">
      <c r="A1758" s="9"/>
      <c r="B1758" s="51"/>
      <c r="C1758" s="51"/>
      <c r="D1758" s="10"/>
      <c r="E1758" s="9"/>
      <c r="F1758" s="9"/>
      <c r="G1758" s="11"/>
      <c r="H1758" s="11"/>
    </row>
    <row r="1759" spans="1:8">
      <c r="A1759" s="9"/>
      <c r="B1759" s="51"/>
      <c r="C1759" s="51"/>
      <c r="D1759" s="10"/>
      <c r="E1759" s="9"/>
      <c r="F1759" s="9"/>
      <c r="G1759" s="11"/>
      <c r="H1759" s="11"/>
    </row>
    <row r="1760" spans="1:8">
      <c r="A1760" s="9"/>
      <c r="B1760" s="51"/>
      <c r="C1760" s="51"/>
      <c r="D1760" s="10"/>
      <c r="E1760" s="9"/>
      <c r="F1760" s="9"/>
      <c r="G1760" s="11"/>
      <c r="H1760" s="11"/>
    </row>
    <row r="1761" spans="1:8">
      <c r="A1761" s="9"/>
      <c r="B1761" s="51"/>
      <c r="C1761" s="51"/>
      <c r="D1761" s="10"/>
      <c r="E1761" s="9"/>
      <c r="F1761" s="9"/>
      <c r="G1761" s="11"/>
      <c r="H1761" s="11"/>
    </row>
    <row r="1762" spans="1:8">
      <c r="A1762" s="9"/>
      <c r="B1762" s="51"/>
      <c r="C1762" s="51"/>
      <c r="D1762" s="10"/>
      <c r="E1762" s="9"/>
      <c r="F1762" s="9"/>
      <c r="G1762" s="11"/>
      <c r="H1762" s="11"/>
    </row>
    <row r="1763" spans="1:8">
      <c r="A1763" s="9"/>
      <c r="B1763" s="51"/>
      <c r="C1763" s="51"/>
      <c r="D1763" s="10"/>
      <c r="E1763" s="9"/>
      <c r="F1763" s="9"/>
      <c r="G1763" s="11"/>
      <c r="H1763" s="11"/>
    </row>
    <row r="1764" spans="1:8">
      <c r="A1764" s="9"/>
      <c r="B1764" s="51"/>
      <c r="C1764" s="51"/>
      <c r="D1764" s="10"/>
      <c r="E1764" s="9"/>
      <c r="F1764" s="9"/>
      <c r="G1764" s="11"/>
      <c r="H1764" s="11"/>
    </row>
    <row r="1765" spans="1:8">
      <c r="A1765" s="9"/>
      <c r="B1765" s="51"/>
      <c r="C1765" s="51"/>
      <c r="D1765" s="10"/>
      <c r="E1765" s="9"/>
      <c r="F1765" s="9"/>
      <c r="G1765" s="11"/>
      <c r="H1765" s="11"/>
    </row>
    <row r="1766" spans="1:8">
      <c r="A1766" s="9"/>
      <c r="B1766" s="51"/>
      <c r="C1766" s="51"/>
      <c r="D1766" s="10"/>
      <c r="E1766" s="9"/>
      <c r="F1766" s="9"/>
      <c r="G1766" s="11"/>
      <c r="H1766" s="11"/>
    </row>
    <row r="1767" spans="1:8">
      <c r="A1767" s="9"/>
      <c r="B1767" s="51"/>
      <c r="C1767" s="51"/>
      <c r="D1767" s="10"/>
      <c r="E1767" s="9"/>
      <c r="F1767" s="9"/>
      <c r="G1767" s="11"/>
      <c r="H1767" s="11"/>
    </row>
    <row r="1768" spans="1:8">
      <c r="A1768" s="9"/>
      <c r="B1768" s="51"/>
      <c r="C1768" s="51"/>
      <c r="D1768" s="10"/>
      <c r="E1768" s="9"/>
      <c r="F1768" s="9"/>
      <c r="G1768" s="11"/>
      <c r="H1768" s="11"/>
    </row>
    <row r="1769" spans="1:8">
      <c r="A1769" s="9"/>
      <c r="B1769" s="51"/>
      <c r="C1769" s="51"/>
      <c r="D1769" s="10"/>
      <c r="E1769" s="9"/>
      <c r="F1769" s="9"/>
      <c r="G1769" s="11"/>
      <c r="H1769" s="11"/>
    </row>
    <row r="1770" spans="1:8">
      <c r="A1770" s="9"/>
      <c r="B1770" s="51"/>
      <c r="C1770" s="51"/>
      <c r="D1770" s="10"/>
      <c r="E1770" s="9"/>
      <c r="F1770" s="9"/>
      <c r="G1770" s="11"/>
      <c r="H1770" s="11"/>
    </row>
    <row r="1771" spans="1:8">
      <c r="A1771" s="9"/>
      <c r="B1771" s="51"/>
      <c r="C1771" s="51"/>
      <c r="D1771" s="10"/>
      <c r="E1771" s="9"/>
      <c r="F1771" s="9"/>
      <c r="G1771" s="11"/>
      <c r="H1771" s="11"/>
    </row>
    <row r="1772" spans="1:8">
      <c r="A1772" s="9"/>
      <c r="B1772" s="51"/>
      <c r="C1772" s="51"/>
      <c r="D1772" s="10"/>
      <c r="E1772" s="9"/>
      <c r="F1772" s="9"/>
      <c r="G1772" s="11"/>
      <c r="H1772" s="11"/>
    </row>
    <row r="1773" spans="1:8">
      <c r="A1773" s="9"/>
      <c r="B1773" s="51"/>
      <c r="C1773" s="51"/>
      <c r="D1773" s="10"/>
      <c r="E1773" s="9"/>
      <c r="F1773" s="9"/>
      <c r="G1773" s="11"/>
      <c r="H1773" s="11"/>
    </row>
    <row r="1774" spans="1:8">
      <c r="A1774" s="9"/>
      <c r="B1774" s="51"/>
      <c r="C1774" s="51"/>
      <c r="D1774" s="10"/>
      <c r="E1774" s="9"/>
      <c r="F1774" s="9"/>
      <c r="G1774" s="11"/>
      <c r="H1774" s="11"/>
    </row>
    <row r="1775" spans="1:8">
      <c r="A1775" s="9"/>
      <c r="B1775" s="51"/>
      <c r="C1775" s="51"/>
      <c r="D1775" s="10"/>
      <c r="E1775" s="9"/>
      <c r="F1775" s="9"/>
      <c r="G1775" s="11"/>
      <c r="H1775" s="11"/>
    </row>
    <row r="1776" spans="1:8">
      <c r="A1776" s="9"/>
      <c r="B1776" s="51"/>
      <c r="C1776" s="51"/>
      <c r="D1776" s="10"/>
      <c r="E1776" s="9"/>
      <c r="F1776" s="9"/>
      <c r="G1776" s="11"/>
      <c r="H1776" s="11"/>
    </row>
    <row r="1777" spans="1:8">
      <c r="A1777" s="9"/>
      <c r="B1777" s="51"/>
      <c r="C1777" s="51"/>
      <c r="D1777" s="10"/>
      <c r="E1777" s="9"/>
      <c r="F1777" s="9"/>
      <c r="G1777" s="11"/>
      <c r="H1777" s="11"/>
    </row>
    <row r="1778" spans="1:8">
      <c r="A1778" s="9"/>
      <c r="B1778" s="51"/>
      <c r="C1778" s="51"/>
      <c r="D1778" s="10"/>
      <c r="E1778" s="9"/>
      <c r="F1778" s="9"/>
      <c r="G1778" s="11"/>
      <c r="H1778" s="11"/>
    </row>
    <row r="1779" spans="1:8">
      <c r="A1779" s="9"/>
      <c r="B1779" s="51"/>
      <c r="C1779" s="51"/>
      <c r="D1779" s="10"/>
      <c r="E1779" s="9"/>
      <c r="F1779" s="9"/>
      <c r="G1779" s="11"/>
      <c r="H1779" s="11"/>
    </row>
    <row r="1780" spans="1:8">
      <c r="A1780" s="9"/>
      <c r="B1780" s="51"/>
      <c r="C1780" s="51"/>
      <c r="D1780" s="10"/>
      <c r="E1780" s="9"/>
      <c r="F1780" s="9"/>
      <c r="G1780" s="11"/>
      <c r="H1780" s="11"/>
    </row>
    <row r="1781" spans="1:8">
      <c r="A1781" s="9"/>
      <c r="B1781" s="51"/>
      <c r="C1781" s="51"/>
      <c r="D1781" s="10"/>
      <c r="E1781" s="9"/>
      <c r="F1781" s="9"/>
      <c r="G1781" s="11"/>
      <c r="H1781" s="11"/>
    </row>
    <row r="1782" spans="1:8">
      <c r="A1782" s="9"/>
      <c r="B1782" s="51"/>
      <c r="C1782" s="51"/>
      <c r="D1782" s="10"/>
      <c r="E1782" s="9"/>
      <c r="F1782" s="9"/>
      <c r="G1782" s="11"/>
      <c r="H1782" s="11"/>
    </row>
    <row r="1783" spans="1:8">
      <c r="A1783" s="9"/>
      <c r="B1783" s="51"/>
      <c r="C1783" s="51"/>
      <c r="D1783" s="10"/>
      <c r="E1783" s="9"/>
      <c r="F1783" s="9"/>
      <c r="G1783" s="11"/>
      <c r="H1783" s="11"/>
    </row>
    <row r="1784" spans="1:8">
      <c r="A1784" s="9"/>
      <c r="B1784" s="51"/>
      <c r="C1784" s="51"/>
      <c r="D1784" s="10"/>
      <c r="E1784" s="9"/>
      <c r="F1784" s="9"/>
      <c r="G1784" s="11"/>
      <c r="H1784" s="11"/>
    </row>
    <row r="1785" spans="1:8">
      <c r="A1785" s="9"/>
      <c r="B1785" s="51"/>
      <c r="C1785" s="51"/>
      <c r="D1785" s="10"/>
      <c r="E1785" s="9"/>
      <c r="F1785" s="9"/>
      <c r="G1785" s="11"/>
      <c r="H1785" s="11"/>
    </row>
    <row r="1786" spans="1:8">
      <c r="A1786" s="9"/>
      <c r="B1786" s="51"/>
      <c r="C1786" s="51"/>
      <c r="D1786" s="10"/>
      <c r="E1786" s="9"/>
      <c r="F1786" s="9"/>
      <c r="G1786" s="11"/>
      <c r="H1786" s="11"/>
    </row>
    <row r="1787" spans="1:8">
      <c r="A1787" s="9"/>
      <c r="B1787" s="51"/>
      <c r="C1787" s="51"/>
      <c r="D1787" s="10"/>
      <c r="E1787" s="9"/>
      <c r="F1787" s="9"/>
      <c r="G1787" s="11"/>
      <c r="H1787" s="11"/>
    </row>
    <row r="1788" spans="1:8">
      <c r="A1788" s="9"/>
      <c r="B1788" s="51"/>
      <c r="C1788" s="51"/>
      <c r="D1788" s="10"/>
      <c r="E1788" s="9"/>
      <c r="F1788" s="9"/>
      <c r="G1788" s="11"/>
      <c r="H1788" s="11"/>
    </row>
    <row r="1789" spans="1:8">
      <c r="A1789" s="9"/>
      <c r="B1789" s="51"/>
      <c r="C1789" s="51"/>
      <c r="D1789" s="10"/>
      <c r="E1789" s="9"/>
      <c r="F1789" s="9"/>
      <c r="G1789" s="11"/>
      <c r="H1789" s="11"/>
    </row>
    <row r="1790" spans="1:8">
      <c r="A1790" s="9"/>
      <c r="B1790" s="51"/>
      <c r="C1790" s="51"/>
      <c r="D1790" s="10"/>
      <c r="E1790" s="9"/>
      <c r="F1790" s="9"/>
      <c r="G1790" s="11"/>
      <c r="H1790" s="11"/>
    </row>
    <row r="1791" spans="1:8">
      <c r="A1791" s="9"/>
      <c r="B1791" s="51"/>
      <c r="C1791" s="51"/>
      <c r="D1791" s="10"/>
      <c r="E1791" s="9"/>
      <c r="F1791" s="9"/>
      <c r="G1791" s="11"/>
      <c r="H1791" s="11"/>
    </row>
    <row r="1792" spans="1:8">
      <c r="A1792" s="9"/>
      <c r="B1792" s="51"/>
      <c r="C1792" s="51"/>
      <c r="D1792" s="10"/>
      <c r="E1792" s="9"/>
      <c r="F1792" s="9"/>
      <c r="G1792" s="11"/>
      <c r="H1792" s="11"/>
    </row>
    <row r="1793" spans="1:8">
      <c r="A1793" s="9"/>
      <c r="B1793" s="51"/>
      <c r="C1793" s="51"/>
      <c r="D1793" s="10"/>
      <c r="E1793" s="9"/>
      <c r="F1793" s="9"/>
      <c r="G1793" s="11"/>
      <c r="H1793" s="11"/>
    </row>
    <row r="1794" spans="1:8">
      <c r="A1794" s="9"/>
      <c r="B1794" s="51"/>
      <c r="C1794" s="51"/>
      <c r="D1794" s="10"/>
      <c r="E1794" s="9"/>
      <c r="F1794" s="9"/>
      <c r="G1794" s="11"/>
      <c r="H1794" s="11"/>
    </row>
    <row r="1795" spans="1:8">
      <c r="A1795" s="9"/>
      <c r="B1795" s="51"/>
      <c r="C1795" s="51"/>
      <c r="D1795" s="10"/>
      <c r="E1795" s="9"/>
      <c r="F1795" s="9"/>
      <c r="G1795" s="11"/>
      <c r="H1795" s="11"/>
    </row>
    <row r="1796" spans="1:8">
      <c r="A1796" s="9"/>
      <c r="B1796" s="51"/>
      <c r="C1796" s="51"/>
      <c r="D1796" s="10"/>
      <c r="E1796" s="9"/>
      <c r="F1796" s="9"/>
      <c r="G1796" s="11"/>
      <c r="H1796" s="11"/>
    </row>
    <row r="1797" spans="1:8">
      <c r="A1797" s="9"/>
      <c r="B1797" s="51"/>
      <c r="C1797" s="51"/>
      <c r="D1797" s="10"/>
      <c r="E1797" s="9"/>
      <c r="F1797" s="9"/>
      <c r="G1797" s="11"/>
      <c r="H1797" s="11"/>
    </row>
    <row r="1798" spans="1:8">
      <c r="A1798" s="9"/>
      <c r="B1798" s="51"/>
      <c r="C1798" s="51"/>
      <c r="D1798" s="10"/>
      <c r="E1798" s="9"/>
      <c r="F1798" s="9"/>
      <c r="G1798" s="11"/>
      <c r="H1798" s="11"/>
    </row>
    <row r="1799" spans="1:8">
      <c r="A1799" s="9"/>
      <c r="B1799" s="51"/>
      <c r="C1799" s="51"/>
      <c r="D1799" s="10"/>
      <c r="E1799" s="9"/>
      <c r="F1799" s="9"/>
      <c r="G1799" s="11"/>
      <c r="H1799" s="11"/>
    </row>
    <row r="1800" spans="1:8">
      <c r="A1800" s="9"/>
      <c r="B1800" s="51"/>
      <c r="C1800" s="51"/>
      <c r="D1800" s="10"/>
      <c r="E1800" s="9"/>
      <c r="F1800" s="9"/>
      <c r="G1800" s="11"/>
      <c r="H1800" s="11"/>
    </row>
    <row r="1801" spans="1:8">
      <c r="A1801" s="9"/>
      <c r="B1801" s="51"/>
      <c r="C1801" s="51"/>
      <c r="D1801" s="10"/>
      <c r="E1801" s="9"/>
      <c r="F1801" s="9"/>
      <c r="G1801" s="11"/>
      <c r="H1801" s="11"/>
    </row>
    <row r="1802" spans="1:8">
      <c r="A1802" s="9"/>
      <c r="B1802" s="51"/>
      <c r="C1802" s="51"/>
      <c r="D1802" s="10"/>
      <c r="E1802" s="9"/>
      <c r="F1802" s="9"/>
      <c r="G1802" s="11"/>
      <c r="H1802" s="11"/>
    </row>
    <row r="1803" spans="1:8">
      <c r="A1803" s="9"/>
      <c r="B1803" s="51"/>
      <c r="C1803" s="51"/>
      <c r="D1803" s="10"/>
      <c r="E1803" s="9"/>
      <c r="F1803" s="9"/>
      <c r="G1803" s="11"/>
      <c r="H1803" s="11"/>
    </row>
    <row r="1804" spans="1:8">
      <c r="A1804" s="9"/>
      <c r="B1804" s="51"/>
      <c r="C1804" s="51"/>
      <c r="D1804" s="10"/>
      <c r="E1804" s="9"/>
      <c r="F1804" s="9"/>
      <c r="G1804" s="11"/>
      <c r="H1804" s="11"/>
    </row>
    <row r="1805" spans="1:8">
      <c r="A1805" s="9"/>
      <c r="B1805" s="51"/>
      <c r="C1805" s="51"/>
      <c r="D1805" s="10"/>
      <c r="E1805" s="9"/>
      <c r="F1805" s="9"/>
      <c r="G1805" s="11"/>
      <c r="H1805" s="11"/>
    </row>
    <row r="1806" spans="1:8">
      <c r="A1806" s="9"/>
      <c r="B1806" s="51"/>
      <c r="C1806" s="51"/>
      <c r="D1806" s="10"/>
      <c r="E1806" s="9"/>
      <c r="F1806" s="9"/>
      <c r="G1806" s="11"/>
      <c r="H1806" s="11"/>
    </row>
    <row r="1807" spans="1:8">
      <c r="A1807" s="9"/>
      <c r="B1807" s="51"/>
      <c r="C1807" s="51"/>
      <c r="D1807" s="10"/>
      <c r="E1807" s="9"/>
      <c r="F1807" s="9"/>
      <c r="G1807" s="11"/>
      <c r="H1807" s="11"/>
    </row>
    <row r="1808" spans="1:8">
      <c r="A1808" s="9"/>
      <c r="B1808" s="51"/>
      <c r="C1808" s="51"/>
      <c r="D1808" s="10"/>
      <c r="E1808" s="9"/>
      <c r="F1808" s="9"/>
      <c r="G1808" s="11"/>
      <c r="H1808" s="11"/>
    </row>
    <row r="1809" spans="1:8">
      <c r="A1809" s="9"/>
      <c r="B1809" s="51"/>
      <c r="C1809" s="51"/>
      <c r="D1809" s="10"/>
      <c r="E1809" s="9"/>
      <c r="F1809" s="9"/>
      <c r="G1809" s="11"/>
      <c r="H1809" s="11"/>
    </row>
    <row r="1810" spans="1:8">
      <c r="A1810" s="9"/>
      <c r="B1810" s="51"/>
      <c r="C1810" s="51"/>
      <c r="D1810" s="10"/>
      <c r="E1810" s="9"/>
      <c r="F1810" s="9"/>
      <c r="G1810" s="11"/>
      <c r="H1810" s="11"/>
    </row>
    <row r="1811" spans="1:8">
      <c r="A1811" s="9"/>
      <c r="B1811" s="51"/>
      <c r="C1811" s="51"/>
      <c r="D1811" s="10"/>
      <c r="E1811" s="9"/>
      <c r="F1811" s="9"/>
      <c r="G1811" s="11"/>
      <c r="H1811" s="11"/>
    </row>
    <row r="1812" spans="1:8">
      <c r="A1812" s="9"/>
      <c r="B1812" s="51"/>
      <c r="C1812" s="51"/>
      <c r="D1812" s="10"/>
      <c r="E1812" s="9"/>
      <c r="F1812" s="9"/>
      <c r="G1812" s="11"/>
      <c r="H1812" s="11"/>
    </row>
    <row r="1813" spans="1:8">
      <c r="A1813" s="9"/>
      <c r="B1813" s="51"/>
      <c r="C1813" s="51"/>
      <c r="D1813" s="10"/>
      <c r="E1813" s="9"/>
      <c r="F1813" s="9"/>
      <c r="G1813" s="11"/>
      <c r="H1813" s="11"/>
    </row>
    <row r="1814" spans="1:8">
      <c r="A1814" s="9"/>
      <c r="B1814" s="51"/>
      <c r="C1814" s="51"/>
      <c r="D1814" s="10"/>
      <c r="E1814" s="9"/>
      <c r="F1814" s="9"/>
      <c r="G1814" s="11"/>
      <c r="H1814" s="11"/>
    </row>
    <row r="1815" spans="1:8">
      <c r="A1815" s="9"/>
      <c r="B1815" s="51"/>
      <c r="C1815" s="51"/>
      <c r="D1815" s="10"/>
      <c r="E1815" s="9"/>
      <c r="F1815" s="9"/>
      <c r="G1815" s="11"/>
      <c r="H1815" s="11"/>
    </row>
    <row r="1816" spans="1:8">
      <c r="A1816" s="9"/>
      <c r="B1816" s="51"/>
      <c r="C1816" s="51"/>
      <c r="D1816" s="10"/>
      <c r="E1816" s="9"/>
      <c r="F1816" s="9"/>
      <c r="G1816" s="11"/>
      <c r="H1816" s="11"/>
    </row>
    <row r="1817" spans="1:8">
      <c r="A1817" s="9"/>
      <c r="B1817" s="51"/>
      <c r="C1817" s="51"/>
      <c r="D1817" s="10"/>
      <c r="E1817" s="9"/>
      <c r="F1817" s="9"/>
      <c r="G1817" s="11"/>
      <c r="H1817" s="11"/>
    </row>
    <row r="1818" spans="1:8">
      <c r="A1818" s="9"/>
      <c r="B1818" s="51"/>
      <c r="C1818" s="51"/>
      <c r="D1818" s="10"/>
      <c r="E1818" s="9"/>
      <c r="F1818" s="9"/>
      <c r="G1818" s="11"/>
      <c r="H1818" s="11"/>
    </row>
    <row r="1819" spans="1:8">
      <c r="A1819" s="9"/>
      <c r="B1819" s="51"/>
      <c r="C1819" s="51"/>
      <c r="D1819" s="10"/>
      <c r="E1819" s="9"/>
      <c r="F1819" s="9"/>
      <c r="G1819" s="11"/>
      <c r="H1819" s="11"/>
    </row>
    <row r="1820" spans="1:8">
      <c r="A1820" s="9"/>
      <c r="B1820" s="51"/>
      <c r="C1820" s="51"/>
      <c r="D1820" s="10"/>
      <c r="E1820" s="9"/>
      <c r="F1820" s="9"/>
      <c r="G1820" s="11"/>
      <c r="H1820" s="11"/>
    </row>
    <row r="1821" spans="1:8">
      <c r="A1821" s="9"/>
      <c r="B1821" s="51"/>
      <c r="C1821" s="51"/>
      <c r="D1821" s="10"/>
      <c r="E1821" s="9"/>
      <c r="F1821" s="9"/>
      <c r="G1821" s="11"/>
      <c r="H1821" s="11"/>
    </row>
    <row r="1822" spans="1:8">
      <c r="A1822" s="9"/>
      <c r="B1822" s="51"/>
      <c r="C1822" s="51"/>
      <c r="D1822" s="10"/>
      <c r="E1822" s="9"/>
      <c r="F1822" s="9"/>
      <c r="G1822" s="11"/>
      <c r="H1822" s="11"/>
    </row>
    <row r="1823" spans="1:8">
      <c r="A1823" s="9"/>
      <c r="B1823" s="51"/>
      <c r="C1823" s="51"/>
      <c r="D1823" s="10"/>
      <c r="E1823" s="9"/>
      <c r="F1823" s="9"/>
      <c r="G1823" s="11"/>
      <c r="H1823" s="11"/>
    </row>
    <row r="1824" spans="1:8">
      <c r="A1824" s="9"/>
      <c r="B1824" s="51"/>
      <c r="C1824" s="51"/>
      <c r="D1824" s="10"/>
      <c r="E1824" s="9"/>
      <c r="F1824" s="9"/>
      <c r="G1824" s="11"/>
      <c r="H1824" s="11"/>
    </row>
    <row r="1825" spans="1:8">
      <c r="A1825" s="9"/>
      <c r="B1825" s="51"/>
      <c r="C1825" s="51"/>
      <c r="D1825" s="10"/>
      <c r="E1825" s="9"/>
      <c r="F1825" s="9"/>
      <c r="G1825" s="11"/>
      <c r="H1825" s="11"/>
    </row>
    <row r="1826" spans="1:8">
      <c r="A1826" s="9"/>
      <c r="B1826" s="51"/>
      <c r="C1826" s="51"/>
      <c r="D1826" s="10"/>
      <c r="E1826" s="9"/>
      <c r="F1826" s="9"/>
      <c r="G1826" s="11"/>
      <c r="H1826" s="11"/>
    </row>
    <row r="1827" spans="1:8">
      <c r="A1827" s="9"/>
      <c r="B1827" s="51"/>
      <c r="C1827" s="51"/>
      <c r="D1827" s="10"/>
      <c r="E1827" s="9"/>
      <c r="F1827" s="9"/>
      <c r="G1827" s="11"/>
      <c r="H1827" s="11"/>
    </row>
    <row r="1828" spans="1:8">
      <c r="A1828" s="9"/>
      <c r="B1828" s="51"/>
      <c r="C1828" s="51"/>
      <c r="D1828" s="10"/>
      <c r="E1828" s="9"/>
      <c r="F1828" s="9"/>
      <c r="G1828" s="11"/>
      <c r="H1828" s="11"/>
    </row>
    <row r="1829" spans="1:8">
      <c r="A1829" s="9"/>
      <c r="B1829" s="51"/>
      <c r="C1829" s="51"/>
      <c r="D1829" s="10"/>
      <c r="E1829" s="9"/>
      <c r="F1829" s="9"/>
      <c r="G1829" s="11"/>
      <c r="H1829" s="11"/>
    </row>
    <row r="1830" spans="1:8">
      <c r="A1830" s="9"/>
      <c r="B1830" s="51"/>
      <c r="C1830" s="51"/>
      <c r="D1830" s="10"/>
      <c r="E1830" s="9"/>
      <c r="F1830" s="9"/>
      <c r="G1830" s="11"/>
      <c r="H1830" s="11"/>
    </row>
    <row r="1831" spans="1:8">
      <c r="A1831" s="9"/>
      <c r="B1831" s="51"/>
      <c r="C1831" s="51"/>
      <c r="D1831" s="10"/>
      <c r="E1831" s="9"/>
      <c r="F1831" s="9"/>
      <c r="G1831" s="11"/>
      <c r="H1831" s="11"/>
    </row>
    <row r="1832" spans="1:8">
      <c r="A1832" s="9"/>
      <c r="B1832" s="51"/>
      <c r="C1832" s="51"/>
      <c r="D1832" s="10"/>
      <c r="E1832" s="9"/>
      <c r="F1832" s="9"/>
      <c r="G1832" s="11"/>
      <c r="H1832" s="11"/>
    </row>
    <row r="1833" spans="1:8">
      <c r="A1833" s="9"/>
      <c r="B1833" s="51"/>
      <c r="C1833" s="51"/>
      <c r="D1833" s="10"/>
      <c r="E1833" s="9"/>
      <c r="F1833" s="9"/>
      <c r="G1833" s="11"/>
      <c r="H1833" s="11"/>
    </row>
    <row r="1834" spans="1:8">
      <c r="A1834" s="9"/>
      <c r="B1834" s="51"/>
      <c r="C1834" s="51"/>
      <c r="D1834" s="10"/>
      <c r="E1834" s="9"/>
      <c r="F1834" s="9"/>
      <c r="G1834" s="11"/>
      <c r="H1834" s="11"/>
    </row>
    <row r="1835" spans="1:8">
      <c r="A1835" s="9"/>
      <c r="B1835" s="51"/>
      <c r="C1835" s="51"/>
      <c r="D1835" s="10"/>
      <c r="E1835" s="9"/>
      <c r="F1835" s="9"/>
      <c r="G1835" s="11"/>
      <c r="H1835" s="11"/>
    </row>
    <row r="1836" spans="1:8">
      <c r="A1836" s="9"/>
      <c r="B1836" s="51"/>
      <c r="C1836" s="51"/>
      <c r="D1836" s="10"/>
      <c r="E1836" s="9"/>
      <c r="F1836" s="9"/>
      <c r="G1836" s="11"/>
      <c r="H1836" s="11"/>
    </row>
    <row r="1837" spans="1:8">
      <c r="A1837" s="9"/>
      <c r="B1837" s="51"/>
      <c r="C1837" s="51"/>
      <c r="D1837" s="10"/>
      <c r="E1837" s="9"/>
      <c r="F1837" s="9"/>
      <c r="G1837" s="11"/>
      <c r="H1837" s="11"/>
    </row>
    <row r="1838" spans="1:8">
      <c r="A1838" s="9"/>
      <c r="B1838" s="51"/>
      <c r="C1838" s="51"/>
      <c r="D1838" s="10"/>
      <c r="E1838" s="9"/>
      <c r="F1838" s="9"/>
      <c r="G1838" s="11"/>
      <c r="H1838" s="11"/>
    </row>
    <row r="1839" spans="1:8">
      <c r="A1839" s="9"/>
      <c r="B1839" s="51"/>
      <c r="C1839" s="51"/>
      <c r="D1839" s="10"/>
      <c r="E1839" s="9"/>
      <c r="F1839" s="9"/>
      <c r="G1839" s="11"/>
      <c r="H1839" s="11"/>
    </row>
    <row r="1840" spans="1:8">
      <c r="A1840" s="9"/>
      <c r="B1840" s="51"/>
      <c r="C1840" s="51"/>
      <c r="D1840" s="10"/>
      <c r="E1840" s="9"/>
      <c r="F1840" s="9"/>
      <c r="G1840" s="11"/>
      <c r="H1840" s="11"/>
    </row>
    <row r="1841" spans="1:8">
      <c r="A1841" s="9"/>
      <c r="B1841" s="51"/>
      <c r="C1841" s="51"/>
      <c r="D1841" s="10"/>
      <c r="E1841" s="9"/>
      <c r="F1841" s="9"/>
      <c r="G1841" s="11"/>
      <c r="H1841" s="11"/>
    </row>
    <row r="1842" spans="1:8">
      <c r="A1842" s="9"/>
      <c r="B1842" s="51"/>
      <c r="C1842" s="51"/>
      <c r="D1842" s="10"/>
      <c r="E1842" s="9"/>
      <c r="F1842" s="9"/>
      <c r="G1842" s="11"/>
      <c r="H1842" s="11"/>
    </row>
    <row r="1843" spans="1:8">
      <c r="A1843" s="9"/>
      <c r="B1843" s="51"/>
      <c r="C1843" s="51"/>
      <c r="D1843" s="10"/>
      <c r="E1843" s="9"/>
      <c r="F1843" s="9"/>
      <c r="G1843" s="11"/>
      <c r="H1843" s="11"/>
    </row>
    <row r="1844" spans="1:8">
      <c r="A1844" s="9"/>
      <c r="B1844" s="51"/>
      <c r="C1844" s="51"/>
      <c r="D1844" s="10"/>
      <c r="E1844" s="9"/>
      <c r="F1844" s="9"/>
      <c r="G1844" s="11"/>
      <c r="H1844" s="11"/>
    </row>
    <row r="1845" spans="1:8">
      <c r="A1845" s="9"/>
      <c r="B1845" s="51"/>
      <c r="C1845" s="51"/>
      <c r="D1845" s="10"/>
      <c r="E1845" s="9"/>
      <c r="F1845" s="9"/>
      <c r="G1845" s="11"/>
      <c r="H1845" s="11"/>
    </row>
    <row r="1846" spans="1:8">
      <c r="A1846" s="9"/>
      <c r="B1846" s="51"/>
      <c r="C1846" s="51"/>
      <c r="D1846" s="10"/>
      <c r="E1846" s="9"/>
      <c r="F1846" s="9"/>
      <c r="G1846" s="11"/>
      <c r="H1846" s="11"/>
    </row>
    <row r="1847" spans="1:8">
      <c r="A1847" s="9"/>
      <c r="B1847" s="51"/>
      <c r="C1847" s="51"/>
      <c r="D1847" s="10"/>
      <c r="E1847" s="9"/>
      <c r="F1847" s="9"/>
      <c r="G1847" s="11"/>
      <c r="H1847" s="11"/>
    </row>
    <row r="1848" spans="1:8">
      <c r="A1848" s="9"/>
      <c r="B1848" s="51"/>
      <c r="C1848" s="51"/>
      <c r="D1848" s="10"/>
      <c r="E1848" s="9"/>
      <c r="F1848" s="9"/>
      <c r="G1848" s="11"/>
      <c r="H1848" s="11"/>
    </row>
    <row r="1849" spans="1:8">
      <c r="A1849" s="9"/>
      <c r="B1849" s="51"/>
      <c r="C1849" s="51"/>
      <c r="D1849" s="10"/>
      <c r="E1849" s="9"/>
      <c r="F1849" s="9"/>
      <c r="G1849" s="11"/>
      <c r="H1849" s="11"/>
    </row>
    <row r="1850" spans="1:8">
      <c r="A1850" s="9"/>
      <c r="B1850" s="51"/>
      <c r="C1850" s="51"/>
      <c r="D1850" s="10"/>
      <c r="E1850" s="9"/>
      <c r="F1850" s="9"/>
      <c r="G1850" s="11"/>
      <c r="H1850" s="11"/>
    </row>
    <row r="1851" spans="1:8">
      <c r="A1851" s="9"/>
      <c r="B1851" s="51"/>
      <c r="C1851" s="51"/>
      <c r="D1851" s="10"/>
      <c r="E1851" s="9"/>
      <c r="F1851" s="9"/>
      <c r="G1851" s="11"/>
      <c r="H1851" s="11"/>
    </row>
    <row r="1852" spans="1:8">
      <c r="A1852" s="9"/>
      <c r="B1852" s="51"/>
      <c r="C1852" s="51"/>
      <c r="D1852" s="10"/>
      <c r="E1852" s="9"/>
      <c r="F1852" s="9"/>
      <c r="G1852" s="11"/>
      <c r="H1852" s="11"/>
    </row>
    <row r="1853" spans="1:8">
      <c r="A1853" s="9"/>
      <c r="B1853" s="51"/>
      <c r="C1853" s="51"/>
      <c r="D1853" s="10"/>
      <c r="E1853" s="9"/>
      <c r="F1853" s="9"/>
      <c r="G1853" s="11"/>
      <c r="H1853" s="11"/>
    </row>
    <row r="1854" spans="1:8">
      <c r="A1854" s="9"/>
      <c r="B1854" s="51"/>
      <c r="C1854" s="51"/>
      <c r="D1854" s="10"/>
      <c r="E1854" s="9"/>
      <c r="F1854" s="9"/>
      <c r="G1854" s="11"/>
      <c r="H1854" s="11"/>
    </row>
    <row r="1855" spans="1:8">
      <c r="A1855" s="9"/>
      <c r="B1855" s="51"/>
      <c r="C1855" s="51"/>
      <c r="D1855" s="10"/>
      <c r="E1855" s="9"/>
      <c r="F1855" s="9"/>
      <c r="G1855" s="11"/>
      <c r="H1855" s="11"/>
    </row>
    <row r="1856" spans="1:8">
      <c r="A1856" s="9"/>
      <c r="B1856" s="51"/>
      <c r="C1856" s="51"/>
      <c r="D1856" s="10"/>
      <c r="E1856" s="9"/>
      <c r="F1856" s="9"/>
      <c r="G1856" s="11"/>
      <c r="H1856" s="11"/>
    </row>
    <row r="1857" spans="1:8">
      <c r="A1857" s="9"/>
      <c r="B1857" s="51"/>
      <c r="C1857" s="51"/>
      <c r="D1857" s="10"/>
      <c r="E1857" s="9"/>
      <c r="F1857" s="9"/>
      <c r="G1857" s="11"/>
      <c r="H1857" s="11"/>
    </row>
    <row r="1858" spans="1:8">
      <c r="A1858" s="9"/>
      <c r="B1858" s="51"/>
      <c r="C1858" s="51"/>
      <c r="D1858" s="10"/>
      <c r="E1858" s="9"/>
      <c r="F1858" s="9"/>
      <c r="G1858" s="11"/>
      <c r="H1858" s="11"/>
    </row>
    <row r="1859" spans="1:8">
      <c r="A1859" s="9"/>
      <c r="B1859" s="51"/>
      <c r="C1859" s="51"/>
      <c r="D1859" s="10"/>
      <c r="E1859" s="9"/>
      <c r="F1859" s="9"/>
      <c r="G1859" s="11"/>
      <c r="H1859" s="11"/>
    </row>
    <row r="1860" spans="1:8">
      <c r="A1860" s="9"/>
      <c r="B1860" s="51"/>
      <c r="C1860" s="51"/>
      <c r="D1860" s="10"/>
      <c r="E1860" s="9"/>
      <c r="F1860" s="9"/>
      <c r="G1860" s="11"/>
      <c r="H1860" s="11"/>
    </row>
    <row r="1861" spans="1:8">
      <c r="A1861" s="9"/>
      <c r="B1861" s="51"/>
      <c r="C1861" s="51"/>
      <c r="D1861" s="10"/>
      <c r="E1861" s="9"/>
      <c r="F1861" s="9"/>
      <c r="G1861" s="11"/>
      <c r="H1861" s="11"/>
    </row>
    <row r="1862" spans="1:8">
      <c r="A1862" s="9"/>
      <c r="B1862" s="51"/>
      <c r="C1862" s="51"/>
      <c r="D1862" s="10"/>
      <c r="E1862" s="9"/>
      <c r="F1862" s="9"/>
      <c r="G1862" s="11"/>
      <c r="H1862" s="11"/>
    </row>
    <row r="1863" spans="1:8">
      <c r="A1863" s="9"/>
      <c r="B1863" s="51"/>
      <c r="C1863" s="51"/>
      <c r="D1863" s="10"/>
      <c r="E1863" s="9"/>
      <c r="F1863" s="9"/>
      <c r="G1863" s="11"/>
      <c r="H1863" s="11"/>
    </row>
    <row r="1864" spans="1:8">
      <c r="A1864" s="9"/>
      <c r="B1864" s="51"/>
      <c r="C1864" s="51"/>
      <c r="D1864" s="10"/>
      <c r="E1864" s="9"/>
      <c r="F1864" s="9"/>
      <c r="G1864" s="11"/>
      <c r="H1864" s="11"/>
    </row>
    <row r="1865" spans="1:8">
      <c r="A1865" s="9"/>
      <c r="B1865" s="51"/>
      <c r="C1865" s="51"/>
      <c r="D1865" s="10"/>
      <c r="E1865" s="9"/>
      <c r="F1865" s="9"/>
      <c r="G1865" s="11"/>
      <c r="H1865" s="11"/>
    </row>
    <row r="1866" spans="1:8">
      <c r="A1866" s="9"/>
      <c r="B1866" s="51"/>
      <c r="C1866" s="51"/>
      <c r="D1866" s="10"/>
      <c r="E1866" s="9"/>
      <c r="F1866" s="9"/>
      <c r="G1866" s="11"/>
      <c r="H1866" s="11"/>
    </row>
    <row r="1867" spans="1:8">
      <c r="A1867" s="9"/>
      <c r="B1867" s="51"/>
      <c r="C1867" s="51"/>
      <c r="D1867" s="10"/>
      <c r="E1867" s="9"/>
      <c r="F1867" s="9"/>
      <c r="G1867" s="11"/>
      <c r="H1867" s="11"/>
    </row>
    <row r="1868" spans="1:8">
      <c r="A1868" s="9"/>
      <c r="B1868" s="51"/>
      <c r="C1868" s="51"/>
      <c r="D1868" s="10"/>
      <c r="E1868" s="9"/>
      <c r="F1868" s="9"/>
      <c r="G1868" s="11"/>
      <c r="H1868" s="11"/>
    </row>
    <row r="1869" spans="1:8">
      <c r="A1869" s="9"/>
      <c r="B1869" s="51"/>
      <c r="C1869" s="51"/>
      <c r="D1869" s="10"/>
      <c r="E1869" s="9"/>
      <c r="F1869" s="9"/>
      <c r="G1869" s="11"/>
      <c r="H1869" s="11"/>
    </row>
    <row r="1870" spans="1:8">
      <c r="A1870" s="9"/>
      <c r="B1870" s="51"/>
      <c r="C1870" s="51"/>
      <c r="D1870" s="10"/>
      <c r="E1870" s="9"/>
      <c r="F1870" s="9"/>
      <c r="G1870" s="11"/>
      <c r="H1870" s="11"/>
    </row>
    <row r="1871" spans="1:8">
      <c r="A1871" s="9"/>
      <c r="B1871" s="51"/>
      <c r="C1871" s="51"/>
      <c r="D1871" s="10"/>
      <c r="E1871" s="9"/>
      <c r="F1871" s="9"/>
      <c r="G1871" s="11"/>
      <c r="H1871" s="11"/>
    </row>
    <row r="1872" spans="1:8">
      <c r="A1872" s="9"/>
      <c r="B1872" s="51"/>
      <c r="C1872" s="51"/>
      <c r="D1872" s="10"/>
      <c r="E1872" s="9"/>
      <c r="F1872" s="9"/>
      <c r="G1872" s="11"/>
      <c r="H1872" s="11"/>
    </row>
    <row r="1873" spans="1:8">
      <c r="A1873" s="9"/>
      <c r="B1873" s="51"/>
      <c r="C1873" s="51"/>
      <c r="D1873" s="10"/>
      <c r="E1873" s="9"/>
      <c r="F1873" s="9"/>
      <c r="G1873" s="11"/>
      <c r="H1873" s="11"/>
    </row>
    <row r="1874" spans="1:8">
      <c r="A1874" s="9"/>
      <c r="B1874" s="51"/>
      <c r="C1874" s="51"/>
      <c r="D1874" s="10"/>
      <c r="E1874" s="9"/>
      <c r="F1874" s="9"/>
      <c r="G1874" s="11"/>
      <c r="H1874" s="11"/>
    </row>
    <row r="1875" spans="1:8">
      <c r="A1875" s="9"/>
      <c r="B1875" s="51"/>
      <c r="C1875" s="51"/>
      <c r="D1875" s="10"/>
      <c r="E1875" s="9"/>
      <c r="F1875" s="9"/>
      <c r="G1875" s="11"/>
      <c r="H1875" s="11"/>
    </row>
    <row r="1876" spans="1:8">
      <c r="A1876" s="9"/>
      <c r="B1876" s="51"/>
      <c r="C1876" s="51"/>
      <c r="D1876" s="10"/>
      <c r="E1876" s="9"/>
      <c r="F1876" s="9"/>
      <c r="G1876" s="11"/>
      <c r="H1876" s="11"/>
    </row>
    <row r="1877" spans="1:8">
      <c r="A1877" s="9"/>
      <c r="B1877" s="51"/>
      <c r="C1877" s="51"/>
      <c r="D1877" s="10"/>
      <c r="E1877" s="9"/>
      <c r="F1877" s="9"/>
      <c r="G1877" s="11"/>
      <c r="H1877" s="11"/>
    </row>
    <row r="1878" spans="1:8">
      <c r="A1878" s="9"/>
      <c r="B1878" s="51"/>
      <c r="C1878" s="51"/>
      <c r="D1878" s="10"/>
      <c r="E1878" s="9"/>
      <c r="F1878" s="9"/>
      <c r="G1878" s="11"/>
      <c r="H1878" s="11"/>
    </row>
    <row r="1879" spans="1:8">
      <c r="A1879" s="9"/>
      <c r="B1879" s="51"/>
      <c r="C1879" s="51"/>
      <c r="D1879" s="10"/>
      <c r="E1879" s="9"/>
      <c r="F1879" s="9"/>
      <c r="G1879" s="11"/>
      <c r="H1879" s="11"/>
    </row>
    <row r="1880" spans="1:8">
      <c r="A1880" s="9"/>
      <c r="B1880" s="51"/>
      <c r="C1880" s="51"/>
      <c r="D1880" s="10"/>
      <c r="E1880" s="9"/>
      <c r="F1880" s="9"/>
      <c r="G1880" s="11"/>
      <c r="H1880" s="11"/>
    </row>
    <row r="1881" spans="1:8">
      <c r="A1881" s="9"/>
      <c r="B1881" s="51"/>
      <c r="C1881" s="51"/>
      <c r="D1881" s="10"/>
      <c r="E1881" s="9"/>
      <c r="F1881" s="9"/>
      <c r="G1881" s="11"/>
      <c r="H1881" s="11"/>
    </row>
    <row r="1882" spans="1:8">
      <c r="A1882" s="9"/>
      <c r="B1882" s="51"/>
      <c r="C1882" s="51"/>
      <c r="D1882" s="10"/>
      <c r="E1882" s="9"/>
      <c r="F1882" s="9"/>
      <c r="G1882" s="11"/>
      <c r="H1882" s="11"/>
    </row>
    <row r="1883" spans="1:8">
      <c r="A1883" s="9"/>
      <c r="B1883" s="51"/>
      <c r="C1883" s="51"/>
      <c r="D1883" s="10"/>
      <c r="E1883" s="9"/>
      <c r="F1883" s="9"/>
      <c r="G1883" s="11"/>
      <c r="H1883" s="11"/>
    </row>
    <row r="1884" spans="1:8">
      <c r="A1884" s="9"/>
      <c r="B1884" s="51"/>
      <c r="C1884" s="51"/>
      <c r="D1884" s="10"/>
      <c r="E1884" s="9"/>
      <c r="F1884" s="9"/>
      <c r="G1884" s="11"/>
      <c r="H1884" s="11"/>
    </row>
    <row r="1885" spans="1:8">
      <c r="A1885" s="9"/>
      <c r="B1885" s="51"/>
      <c r="C1885" s="51"/>
      <c r="D1885" s="10"/>
      <c r="E1885" s="9"/>
      <c r="F1885" s="9"/>
      <c r="G1885" s="11"/>
      <c r="H1885" s="11"/>
    </row>
    <row r="1886" spans="1:8">
      <c r="A1886" s="9"/>
      <c r="B1886" s="51"/>
      <c r="C1886" s="51"/>
      <c r="D1886" s="10"/>
      <c r="E1886" s="9"/>
      <c r="F1886" s="9"/>
      <c r="G1886" s="11"/>
      <c r="H1886" s="11"/>
    </row>
    <row r="1887" spans="1:8">
      <c r="A1887" s="9"/>
      <c r="B1887" s="51"/>
      <c r="C1887" s="51"/>
      <c r="D1887" s="10"/>
      <c r="E1887" s="9"/>
      <c r="F1887" s="9"/>
      <c r="G1887" s="11"/>
      <c r="H1887" s="11"/>
    </row>
    <row r="1888" spans="1:8">
      <c r="A1888" s="9"/>
      <c r="B1888" s="51"/>
      <c r="C1888" s="51"/>
      <c r="D1888" s="10"/>
      <c r="E1888" s="9"/>
      <c r="F1888" s="9"/>
      <c r="G1888" s="11"/>
      <c r="H1888" s="11"/>
    </row>
    <row r="1889" spans="1:8">
      <c r="A1889" s="9"/>
      <c r="B1889" s="51"/>
      <c r="C1889" s="51"/>
      <c r="D1889" s="10"/>
      <c r="E1889" s="9"/>
      <c r="F1889" s="9"/>
      <c r="G1889" s="11"/>
      <c r="H1889" s="11"/>
    </row>
    <row r="1890" spans="1:8">
      <c r="A1890" s="9"/>
      <c r="B1890" s="51"/>
      <c r="C1890" s="51"/>
      <c r="D1890" s="10"/>
      <c r="E1890" s="9"/>
      <c r="F1890" s="9"/>
      <c r="G1890" s="11"/>
      <c r="H1890" s="11"/>
    </row>
    <row r="1891" spans="1:8">
      <c r="A1891" s="9"/>
      <c r="B1891" s="51"/>
      <c r="C1891" s="51"/>
      <c r="D1891" s="10"/>
      <c r="E1891" s="9"/>
      <c r="F1891" s="9"/>
      <c r="G1891" s="11"/>
      <c r="H1891" s="11"/>
    </row>
    <row r="1892" spans="1:8">
      <c r="A1892" s="9"/>
      <c r="B1892" s="51"/>
      <c r="C1892" s="51"/>
      <c r="D1892" s="10"/>
      <c r="E1892" s="9"/>
      <c r="F1892" s="9"/>
      <c r="G1892" s="11"/>
      <c r="H1892" s="11"/>
    </row>
    <row r="1893" spans="1:8">
      <c r="A1893" s="9"/>
      <c r="B1893" s="51"/>
      <c r="C1893" s="51"/>
      <c r="D1893" s="10"/>
      <c r="E1893" s="9"/>
      <c r="F1893" s="9"/>
      <c r="G1893" s="11"/>
      <c r="H1893" s="11"/>
    </row>
    <row r="1894" spans="1:8">
      <c r="A1894" s="9"/>
      <c r="B1894" s="51"/>
      <c r="C1894" s="51"/>
      <c r="D1894" s="10"/>
      <c r="E1894" s="9"/>
      <c r="F1894" s="9"/>
      <c r="G1894" s="11"/>
      <c r="H1894" s="11"/>
    </row>
    <row r="1895" spans="1:8">
      <c r="A1895" s="9"/>
      <c r="B1895" s="51"/>
      <c r="C1895" s="51"/>
      <c r="D1895" s="10"/>
      <c r="E1895" s="9"/>
      <c r="F1895" s="9"/>
      <c r="G1895" s="11"/>
      <c r="H1895" s="11"/>
    </row>
    <row r="1896" spans="1:8">
      <c r="A1896" s="9"/>
      <c r="B1896" s="51"/>
      <c r="C1896" s="51"/>
      <c r="D1896" s="10"/>
      <c r="E1896" s="9"/>
      <c r="F1896" s="9"/>
      <c r="G1896" s="11"/>
      <c r="H1896" s="11"/>
    </row>
    <row r="1897" spans="1:8">
      <c r="A1897" s="9"/>
      <c r="B1897" s="51"/>
      <c r="C1897" s="51"/>
      <c r="D1897" s="10"/>
      <c r="E1897" s="9"/>
      <c r="F1897" s="9"/>
      <c r="G1897" s="11"/>
      <c r="H1897" s="11"/>
    </row>
    <row r="1898" spans="1:8">
      <c r="A1898" s="9"/>
      <c r="B1898" s="51"/>
      <c r="C1898" s="51"/>
      <c r="D1898" s="10"/>
      <c r="E1898" s="9"/>
      <c r="F1898" s="9"/>
      <c r="G1898" s="11"/>
      <c r="H1898" s="11"/>
    </row>
    <row r="1899" spans="1:8">
      <c r="A1899" s="9"/>
      <c r="B1899" s="51"/>
      <c r="C1899" s="51"/>
      <c r="D1899" s="10"/>
      <c r="E1899" s="9"/>
      <c r="F1899" s="9"/>
      <c r="G1899" s="11"/>
      <c r="H1899" s="11"/>
    </row>
    <row r="1900" spans="1:8">
      <c r="A1900" s="9"/>
      <c r="B1900" s="51"/>
      <c r="C1900" s="51"/>
      <c r="D1900" s="10"/>
      <c r="E1900" s="9"/>
      <c r="F1900" s="9"/>
      <c r="G1900" s="11"/>
      <c r="H1900" s="11"/>
    </row>
    <row r="1901" spans="1:8">
      <c r="A1901" s="9"/>
      <c r="B1901" s="51"/>
      <c r="C1901" s="51"/>
      <c r="D1901" s="10"/>
      <c r="E1901" s="9"/>
      <c r="F1901" s="9"/>
      <c r="G1901" s="11"/>
      <c r="H1901" s="11"/>
    </row>
    <row r="1902" spans="1:8">
      <c r="A1902" s="9"/>
      <c r="B1902" s="51"/>
      <c r="C1902" s="51"/>
      <c r="D1902" s="10"/>
      <c r="E1902" s="9"/>
      <c r="F1902" s="9"/>
      <c r="G1902" s="11"/>
      <c r="H1902" s="11"/>
    </row>
    <row r="1903" spans="1:8">
      <c r="A1903" s="9"/>
      <c r="B1903" s="51"/>
      <c r="C1903" s="51"/>
      <c r="D1903" s="10"/>
      <c r="E1903" s="9"/>
      <c r="F1903" s="9"/>
      <c r="G1903" s="11"/>
      <c r="H1903" s="11"/>
    </row>
    <row r="1904" spans="1:8">
      <c r="A1904" s="9"/>
      <c r="B1904" s="51"/>
      <c r="C1904" s="51"/>
      <c r="D1904" s="10"/>
      <c r="E1904" s="9"/>
      <c r="F1904" s="9"/>
      <c r="G1904" s="11"/>
      <c r="H1904" s="11"/>
    </row>
    <row r="1905" spans="1:8">
      <c r="A1905" s="9"/>
      <c r="B1905" s="51"/>
      <c r="C1905" s="51"/>
      <c r="D1905" s="10"/>
      <c r="E1905" s="9"/>
      <c r="F1905" s="9"/>
      <c r="G1905" s="11"/>
      <c r="H1905" s="11"/>
    </row>
    <row r="1906" spans="1:8">
      <c r="A1906" s="9"/>
      <c r="B1906" s="51"/>
      <c r="C1906" s="51"/>
      <c r="D1906" s="10"/>
      <c r="E1906" s="9"/>
      <c r="F1906" s="9"/>
      <c r="G1906" s="11"/>
      <c r="H1906" s="11"/>
    </row>
    <row r="1907" spans="1:8">
      <c r="A1907" s="9"/>
      <c r="B1907" s="51"/>
      <c r="C1907" s="51"/>
      <c r="D1907" s="10"/>
      <c r="E1907" s="9"/>
      <c r="F1907" s="9"/>
      <c r="G1907" s="11"/>
      <c r="H1907" s="11"/>
    </row>
    <row r="1908" spans="1:8">
      <c r="A1908" s="9"/>
      <c r="B1908" s="51"/>
      <c r="C1908" s="51"/>
      <c r="D1908" s="10"/>
      <c r="E1908" s="9"/>
      <c r="F1908" s="9"/>
      <c r="G1908" s="11"/>
      <c r="H1908" s="11"/>
    </row>
    <row r="1909" spans="1:8">
      <c r="A1909" s="9"/>
      <c r="B1909" s="51"/>
      <c r="C1909" s="51"/>
      <c r="D1909" s="10"/>
      <c r="E1909" s="9"/>
      <c r="F1909" s="9"/>
      <c r="G1909" s="11"/>
      <c r="H1909" s="11"/>
    </row>
    <row r="1910" spans="1:8">
      <c r="A1910" s="9"/>
      <c r="B1910" s="51"/>
      <c r="C1910" s="51"/>
      <c r="D1910" s="10"/>
      <c r="E1910" s="9"/>
      <c r="F1910" s="9"/>
      <c r="G1910" s="11"/>
      <c r="H1910" s="11"/>
    </row>
    <row r="1911" spans="1:8">
      <c r="A1911" s="9"/>
      <c r="B1911" s="51"/>
      <c r="C1911" s="51"/>
      <c r="D1911" s="10"/>
      <c r="E1911" s="9"/>
      <c r="F1911" s="9"/>
      <c r="G1911" s="11"/>
      <c r="H1911" s="11"/>
    </row>
    <row r="1912" spans="1:8">
      <c r="A1912" s="9"/>
      <c r="B1912" s="51"/>
      <c r="C1912" s="51"/>
      <c r="D1912" s="10"/>
      <c r="E1912" s="9"/>
      <c r="F1912" s="9"/>
      <c r="G1912" s="11"/>
      <c r="H1912" s="11"/>
    </row>
    <row r="1913" spans="1:8">
      <c r="A1913" s="9"/>
      <c r="B1913" s="51"/>
      <c r="C1913" s="51"/>
      <c r="D1913" s="10"/>
      <c r="E1913" s="9"/>
      <c r="F1913" s="9"/>
      <c r="G1913" s="11"/>
      <c r="H1913" s="11"/>
    </row>
    <row r="1914" spans="1:8">
      <c r="A1914" s="9"/>
      <c r="B1914" s="51"/>
      <c r="C1914" s="51"/>
      <c r="D1914" s="10"/>
      <c r="E1914" s="9"/>
      <c r="F1914" s="9"/>
      <c r="G1914" s="11"/>
      <c r="H1914" s="11"/>
    </row>
    <row r="1915" spans="1:8">
      <c r="A1915" s="9"/>
      <c r="B1915" s="51"/>
      <c r="C1915" s="51"/>
      <c r="D1915" s="10"/>
      <c r="E1915" s="9"/>
      <c r="F1915" s="9"/>
      <c r="G1915" s="11"/>
      <c r="H1915" s="11"/>
    </row>
    <row r="1916" spans="1:8">
      <c r="A1916" s="9"/>
      <c r="B1916" s="51"/>
      <c r="C1916" s="51"/>
      <c r="D1916" s="10"/>
      <c r="E1916" s="9"/>
      <c r="F1916" s="9"/>
      <c r="G1916" s="11"/>
      <c r="H1916" s="11"/>
    </row>
    <row r="1917" spans="1:8">
      <c r="A1917" s="9"/>
      <c r="B1917" s="51"/>
      <c r="C1917" s="51"/>
      <c r="D1917" s="10"/>
      <c r="E1917" s="9"/>
      <c r="F1917" s="9"/>
      <c r="G1917" s="11"/>
      <c r="H1917" s="11"/>
    </row>
    <row r="1918" spans="1:8">
      <c r="A1918" s="9"/>
      <c r="B1918" s="51"/>
      <c r="C1918" s="51"/>
      <c r="D1918" s="10"/>
      <c r="E1918" s="9"/>
      <c r="F1918" s="9"/>
      <c r="G1918" s="11"/>
      <c r="H1918" s="11"/>
    </row>
    <row r="1919" spans="1:8">
      <c r="A1919" s="9"/>
      <c r="B1919" s="51"/>
      <c r="C1919" s="51"/>
      <c r="D1919" s="10"/>
      <c r="E1919" s="9"/>
      <c r="F1919" s="9"/>
      <c r="G1919" s="11"/>
      <c r="H1919" s="11"/>
    </row>
    <row r="1920" spans="1:8">
      <c r="A1920" s="9"/>
      <c r="B1920" s="51"/>
      <c r="C1920" s="51"/>
      <c r="D1920" s="10"/>
      <c r="E1920" s="9"/>
      <c r="F1920" s="9"/>
      <c r="G1920" s="11"/>
      <c r="H1920" s="11"/>
    </row>
    <row r="1921" spans="1:8">
      <c r="A1921" s="9"/>
      <c r="B1921" s="51"/>
      <c r="C1921" s="51"/>
      <c r="D1921" s="10"/>
      <c r="E1921" s="9"/>
      <c r="F1921" s="9"/>
      <c r="G1921" s="11"/>
      <c r="H1921" s="11"/>
    </row>
    <row r="1922" spans="1:8">
      <c r="A1922" s="9"/>
      <c r="B1922" s="51"/>
      <c r="C1922" s="51"/>
      <c r="D1922" s="10"/>
      <c r="E1922" s="9"/>
      <c r="F1922" s="9"/>
      <c r="G1922" s="11"/>
      <c r="H1922" s="11"/>
    </row>
    <row r="1923" spans="1:8">
      <c r="A1923" s="9"/>
      <c r="B1923" s="51"/>
      <c r="C1923" s="51"/>
      <c r="D1923" s="10"/>
      <c r="E1923" s="9"/>
      <c r="F1923" s="9"/>
      <c r="G1923" s="11"/>
      <c r="H1923" s="11"/>
    </row>
    <row r="1924" spans="1:8">
      <c r="A1924" s="9"/>
      <c r="B1924" s="51"/>
      <c r="C1924" s="51"/>
      <c r="D1924" s="10"/>
      <c r="E1924" s="9"/>
      <c r="F1924" s="9"/>
      <c r="G1924" s="11"/>
      <c r="H1924" s="11"/>
    </row>
    <row r="1925" spans="1:8">
      <c r="A1925" s="9"/>
      <c r="B1925" s="51"/>
      <c r="C1925" s="51"/>
      <c r="D1925" s="10"/>
      <c r="E1925" s="9"/>
      <c r="F1925" s="9"/>
      <c r="G1925" s="11"/>
      <c r="H1925" s="11"/>
    </row>
    <row r="1926" spans="1:8">
      <c r="A1926" s="9"/>
      <c r="B1926" s="51"/>
      <c r="C1926" s="51"/>
      <c r="D1926" s="10"/>
      <c r="E1926" s="9"/>
      <c r="F1926" s="9"/>
      <c r="G1926" s="11"/>
      <c r="H1926" s="11"/>
    </row>
    <row r="1927" spans="1:8">
      <c r="A1927" s="9"/>
      <c r="B1927" s="51"/>
      <c r="C1927" s="51"/>
      <c r="D1927" s="10"/>
      <c r="E1927" s="9"/>
      <c r="F1927" s="9"/>
      <c r="G1927" s="11"/>
      <c r="H1927" s="11"/>
    </row>
    <row r="1928" spans="1:8">
      <c r="A1928" s="9"/>
      <c r="B1928" s="51"/>
      <c r="C1928" s="51"/>
      <c r="D1928" s="10"/>
      <c r="E1928" s="9"/>
      <c r="F1928" s="9"/>
      <c r="G1928" s="11"/>
      <c r="H1928" s="11"/>
    </row>
    <row r="1929" spans="1:8">
      <c r="A1929" s="9"/>
      <c r="B1929" s="51"/>
      <c r="C1929" s="51"/>
      <c r="D1929" s="10"/>
      <c r="E1929" s="9"/>
      <c r="F1929" s="9"/>
      <c r="G1929" s="11"/>
      <c r="H1929" s="11"/>
    </row>
    <row r="1930" spans="1:8">
      <c r="A1930" s="9"/>
      <c r="B1930" s="51"/>
      <c r="C1930" s="51"/>
      <c r="D1930" s="10"/>
      <c r="E1930" s="9"/>
      <c r="F1930" s="9"/>
      <c r="G1930" s="11"/>
      <c r="H1930" s="11"/>
    </row>
    <row r="1931" spans="1:8">
      <c r="A1931" s="9"/>
      <c r="B1931" s="51"/>
      <c r="C1931" s="51"/>
      <c r="D1931" s="10"/>
      <c r="E1931" s="9"/>
      <c r="F1931" s="9"/>
      <c r="G1931" s="11"/>
      <c r="H1931" s="11"/>
    </row>
    <row r="1932" spans="1:8">
      <c r="A1932" s="9"/>
      <c r="B1932" s="51"/>
      <c r="C1932" s="51"/>
      <c r="D1932" s="10"/>
      <c r="E1932" s="9"/>
      <c r="F1932" s="9"/>
      <c r="G1932" s="11"/>
      <c r="H1932" s="11"/>
    </row>
    <row r="1933" spans="1:8">
      <c r="A1933" s="9"/>
      <c r="B1933" s="51"/>
      <c r="C1933" s="51"/>
      <c r="D1933" s="10"/>
      <c r="E1933" s="9"/>
      <c r="F1933" s="9"/>
      <c r="G1933" s="11"/>
      <c r="H1933" s="11"/>
    </row>
    <row r="1934" spans="1:8">
      <c r="A1934" s="9"/>
      <c r="B1934" s="51"/>
      <c r="C1934" s="51"/>
      <c r="D1934" s="10"/>
      <c r="E1934" s="9"/>
      <c r="F1934" s="9"/>
      <c r="G1934" s="11"/>
      <c r="H1934" s="11"/>
    </row>
    <row r="1935" spans="1:8">
      <c r="A1935" s="9"/>
      <c r="B1935" s="51"/>
      <c r="C1935" s="51"/>
      <c r="D1935" s="10"/>
      <c r="E1935" s="9"/>
      <c r="F1935" s="9"/>
      <c r="G1935" s="11"/>
      <c r="H1935" s="11"/>
    </row>
    <row r="1936" spans="1:8">
      <c r="A1936" s="9"/>
      <c r="B1936" s="51"/>
      <c r="C1936" s="51"/>
      <c r="D1936" s="10"/>
      <c r="E1936" s="9"/>
      <c r="F1936" s="9"/>
      <c r="G1936" s="11"/>
      <c r="H1936" s="11"/>
    </row>
    <row r="1937" spans="1:8">
      <c r="A1937" s="9"/>
      <c r="B1937" s="51"/>
      <c r="C1937" s="51"/>
      <c r="D1937" s="10"/>
      <c r="E1937" s="9"/>
      <c r="F1937" s="9"/>
      <c r="G1937" s="11"/>
      <c r="H1937" s="11"/>
    </row>
    <row r="1938" spans="1:8">
      <c r="A1938" s="9"/>
      <c r="B1938" s="51"/>
      <c r="C1938" s="51"/>
      <c r="D1938" s="10"/>
      <c r="E1938" s="9"/>
      <c r="F1938" s="9"/>
      <c r="G1938" s="11"/>
      <c r="H1938" s="11"/>
    </row>
    <row r="1939" spans="1:8">
      <c r="A1939" s="9"/>
      <c r="B1939" s="51"/>
      <c r="C1939" s="51"/>
      <c r="D1939" s="10"/>
      <c r="E1939" s="9"/>
      <c r="F1939" s="9"/>
      <c r="G1939" s="11"/>
      <c r="H1939" s="11"/>
    </row>
    <row r="1940" spans="1:8">
      <c r="A1940" s="9"/>
      <c r="B1940" s="51"/>
      <c r="C1940" s="51"/>
      <c r="D1940" s="10"/>
      <c r="E1940" s="9"/>
      <c r="F1940" s="9"/>
      <c r="G1940" s="11"/>
      <c r="H1940" s="11"/>
    </row>
    <row r="1941" spans="1:8">
      <c r="A1941" s="9"/>
      <c r="B1941" s="51"/>
      <c r="C1941" s="51"/>
      <c r="D1941" s="10"/>
      <c r="E1941" s="9"/>
      <c r="F1941" s="9"/>
      <c r="G1941" s="11"/>
      <c r="H1941" s="11"/>
    </row>
    <row r="1942" spans="1:8">
      <c r="A1942" s="9"/>
      <c r="B1942" s="51"/>
      <c r="C1942" s="51"/>
      <c r="D1942" s="10"/>
      <c r="E1942" s="9"/>
      <c r="F1942" s="9"/>
      <c r="G1942" s="11"/>
      <c r="H1942" s="11"/>
    </row>
    <row r="1943" spans="1:8">
      <c r="A1943" s="9"/>
      <c r="B1943" s="51"/>
      <c r="C1943" s="51"/>
      <c r="D1943" s="10"/>
      <c r="E1943" s="9"/>
      <c r="F1943" s="9"/>
      <c r="G1943" s="11"/>
      <c r="H1943" s="11"/>
    </row>
    <row r="1944" spans="1:8">
      <c r="A1944" s="9"/>
      <c r="B1944" s="51"/>
      <c r="C1944" s="51"/>
      <c r="D1944" s="10"/>
      <c r="E1944" s="9"/>
      <c r="F1944" s="9"/>
      <c r="G1944" s="11"/>
      <c r="H1944" s="11"/>
    </row>
    <row r="1945" spans="1:8">
      <c r="A1945" s="9"/>
      <c r="B1945" s="51"/>
      <c r="C1945" s="51"/>
      <c r="D1945" s="10"/>
      <c r="E1945" s="9"/>
      <c r="F1945" s="9"/>
      <c r="G1945" s="11"/>
      <c r="H1945" s="11"/>
    </row>
    <row r="1946" spans="1:8">
      <c r="A1946" s="9"/>
      <c r="B1946" s="51"/>
      <c r="C1946" s="51"/>
      <c r="D1946" s="10"/>
      <c r="E1946" s="9"/>
      <c r="F1946" s="9"/>
      <c r="G1946" s="11"/>
      <c r="H1946" s="11"/>
    </row>
    <row r="1947" spans="1:8">
      <c r="A1947" s="9"/>
      <c r="B1947" s="51"/>
      <c r="C1947" s="51"/>
      <c r="D1947" s="10"/>
      <c r="E1947" s="9"/>
      <c r="F1947" s="9"/>
      <c r="G1947" s="11"/>
      <c r="H1947" s="11"/>
    </row>
    <row r="1948" spans="1:8">
      <c r="A1948" s="9"/>
      <c r="B1948" s="51"/>
      <c r="C1948" s="51"/>
      <c r="D1948" s="10"/>
      <c r="E1948" s="9"/>
      <c r="F1948" s="9"/>
      <c r="G1948" s="11"/>
      <c r="H1948" s="11"/>
    </row>
    <row r="1949" spans="1:8">
      <c r="A1949" s="9"/>
      <c r="B1949" s="51"/>
      <c r="C1949" s="51"/>
      <c r="D1949" s="10"/>
      <c r="E1949" s="9"/>
      <c r="F1949" s="9"/>
      <c r="G1949" s="11"/>
      <c r="H1949" s="11"/>
    </row>
    <row r="1950" spans="1:8">
      <c r="A1950" s="9"/>
      <c r="B1950" s="51"/>
      <c r="C1950" s="51"/>
      <c r="D1950" s="10"/>
      <c r="E1950" s="9"/>
      <c r="F1950" s="9"/>
      <c r="G1950" s="11"/>
      <c r="H1950" s="11"/>
    </row>
    <row r="1951" spans="1:8">
      <c r="A1951" s="9"/>
      <c r="B1951" s="51"/>
      <c r="C1951" s="51"/>
      <c r="D1951" s="10"/>
      <c r="E1951" s="9"/>
      <c r="F1951" s="9"/>
      <c r="G1951" s="11"/>
      <c r="H1951" s="11"/>
    </row>
    <row r="1952" spans="1:8">
      <c r="A1952" s="9"/>
      <c r="B1952" s="51"/>
      <c r="C1952" s="51"/>
      <c r="D1952" s="10"/>
      <c r="E1952" s="9"/>
      <c r="F1952" s="9"/>
      <c r="G1952" s="11"/>
      <c r="H1952" s="11"/>
    </row>
    <row r="1953" spans="1:8">
      <c r="A1953" s="9"/>
      <c r="B1953" s="51"/>
      <c r="C1953" s="51"/>
      <c r="D1953" s="10"/>
      <c r="E1953" s="9"/>
      <c r="F1953" s="9"/>
      <c r="G1953" s="11"/>
      <c r="H1953" s="11"/>
    </row>
    <row r="1954" spans="1:8">
      <c r="A1954" s="9"/>
      <c r="B1954" s="51"/>
      <c r="C1954" s="51"/>
      <c r="D1954" s="10"/>
      <c r="E1954" s="9"/>
      <c r="F1954" s="9"/>
      <c r="G1954" s="11"/>
      <c r="H1954" s="11"/>
    </row>
    <row r="1955" spans="1:8">
      <c r="A1955" s="9"/>
      <c r="B1955" s="51"/>
      <c r="C1955" s="51"/>
      <c r="D1955" s="10"/>
      <c r="E1955" s="9"/>
      <c r="F1955" s="9"/>
      <c r="G1955" s="11"/>
      <c r="H1955" s="11"/>
    </row>
    <row r="1956" spans="1:8">
      <c r="A1956" s="9"/>
      <c r="B1956" s="51"/>
      <c r="C1956" s="51"/>
      <c r="D1956" s="10"/>
      <c r="E1956" s="9"/>
      <c r="F1956" s="9"/>
      <c r="G1956" s="11"/>
      <c r="H1956" s="11"/>
    </row>
    <row r="1957" spans="1:8">
      <c r="A1957" s="9"/>
      <c r="B1957" s="51"/>
      <c r="C1957" s="51"/>
      <c r="D1957" s="10"/>
      <c r="E1957" s="9"/>
      <c r="F1957" s="9"/>
      <c r="G1957" s="11"/>
      <c r="H1957" s="11"/>
    </row>
    <row r="1958" spans="1:8">
      <c r="A1958" s="9"/>
      <c r="B1958" s="51"/>
      <c r="C1958" s="51"/>
      <c r="D1958" s="10"/>
      <c r="E1958" s="9"/>
      <c r="F1958" s="9"/>
      <c r="G1958" s="11"/>
      <c r="H1958" s="11"/>
    </row>
    <row r="1959" spans="1:8">
      <c r="A1959" s="9"/>
      <c r="B1959" s="51"/>
      <c r="C1959" s="51"/>
      <c r="D1959" s="10"/>
      <c r="E1959" s="9"/>
      <c r="F1959" s="9"/>
      <c r="G1959" s="11"/>
      <c r="H1959" s="11"/>
    </row>
    <row r="1960" spans="1:8">
      <c r="A1960" s="9"/>
      <c r="B1960" s="51"/>
      <c r="C1960" s="51"/>
      <c r="D1960" s="10"/>
      <c r="E1960" s="9"/>
      <c r="F1960" s="9"/>
      <c r="G1960" s="11"/>
      <c r="H1960" s="11"/>
    </row>
    <row r="1961" spans="1:8">
      <c r="A1961" s="9"/>
      <c r="B1961" s="51"/>
      <c r="C1961" s="51"/>
      <c r="D1961" s="10"/>
      <c r="E1961" s="9"/>
      <c r="F1961" s="9"/>
      <c r="G1961" s="11"/>
      <c r="H1961" s="11"/>
    </row>
    <row r="1962" spans="1:8">
      <c r="A1962" s="9"/>
      <c r="B1962" s="51"/>
      <c r="C1962" s="51"/>
      <c r="D1962" s="10"/>
      <c r="E1962" s="9"/>
      <c r="F1962" s="9"/>
      <c r="G1962" s="11"/>
      <c r="H1962" s="11"/>
    </row>
    <row r="1963" spans="1:8">
      <c r="A1963" s="9"/>
      <c r="B1963" s="51"/>
      <c r="C1963" s="51"/>
      <c r="D1963" s="10"/>
      <c r="E1963" s="9"/>
      <c r="F1963" s="9"/>
      <c r="G1963" s="11"/>
      <c r="H1963" s="11"/>
    </row>
    <row r="1964" spans="1:8">
      <c r="A1964" s="9"/>
      <c r="B1964" s="51"/>
      <c r="C1964" s="51"/>
      <c r="D1964" s="10"/>
      <c r="E1964" s="9"/>
      <c r="F1964" s="9"/>
      <c r="G1964" s="11"/>
      <c r="H1964" s="11"/>
    </row>
    <row r="1965" spans="1:8">
      <c r="A1965" s="9"/>
      <c r="B1965" s="51"/>
      <c r="C1965" s="51"/>
      <c r="D1965" s="10"/>
      <c r="E1965" s="9"/>
      <c r="F1965" s="9"/>
      <c r="G1965" s="11"/>
      <c r="H1965" s="11"/>
    </row>
    <row r="1966" spans="1:8">
      <c r="A1966" s="9"/>
      <c r="B1966" s="51"/>
      <c r="C1966" s="51"/>
      <c r="D1966" s="10"/>
      <c r="E1966" s="9"/>
      <c r="F1966" s="9"/>
      <c r="G1966" s="11"/>
      <c r="H1966" s="11"/>
    </row>
    <row r="1967" spans="1:8">
      <c r="A1967" s="9"/>
      <c r="B1967" s="51"/>
      <c r="C1967" s="51"/>
      <c r="D1967" s="10"/>
      <c r="E1967" s="9"/>
      <c r="F1967" s="9"/>
      <c r="G1967" s="11"/>
      <c r="H1967" s="11"/>
    </row>
    <row r="1968" spans="1:8">
      <c r="A1968" s="9"/>
      <c r="B1968" s="51"/>
      <c r="C1968" s="51"/>
      <c r="D1968" s="10"/>
      <c r="E1968" s="9"/>
      <c r="F1968" s="9"/>
      <c r="G1968" s="11"/>
      <c r="H1968" s="11"/>
    </row>
    <row r="1969" spans="1:8">
      <c r="A1969" s="9"/>
      <c r="B1969" s="51"/>
      <c r="C1969" s="51"/>
      <c r="D1969" s="10"/>
      <c r="E1969" s="9"/>
      <c r="F1969" s="9"/>
      <c r="G1969" s="11"/>
      <c r="H1969" s="11"/>
    </row>
    <row r="1970" spans="1:8">
      <c r="A1970" s="9"/>
      <c r="B1970" s="51"/>
      <c r="C1970" s="51"/>
      <c r="D1970" s="10"/>
      <c r="E1970" s="9"/>
      <c r="F1970" s="9"/>
      <c r="G1970" s="11"/>
      <c r="H1970" s="11"/>
    </row>
    <row r="1971" spans="1:8">
      <c r="A1971" s="9"/>
      <c r="B1971" s="51"/>
      <c r="C1971" s="51"/>
      <c r="D1971" s="10"/>
      <c r="E1971" s="9"/>
      <c r="F1971" s="9"/>
      <c r="G1971" s="11"/>
      <c r="H1971" s="11"/>
    </row>
    <row r="1972" spans="1:8">
      <c r="A1972" s="9"/>
      <c r="B1972" s="51"/>
      <c r="C1972" s="51"/>
      <c r="D1972" s="10"/>
      <c r="E1972" s="9"/>
      <c r="F1972" s="9"/>
      <c r="G1972" s="11"/>
      <c r="H1972" s="11"/>
    </row>
    <row r="1973" spans="1:8">
      <c r="A1973" s="9"/>
      <c r="B1973" s="51"/>
      <c r="C1973" s="51"/>
      <c r="D1973" s="10"/>
      <c r="E1973" s="9"/>
      <c r="F1973" s="9"/>
      <c r="G1973" s="11"/>
      <c r="H1973" s="11"/>
    </row>
    <row r="1974" spans="1:8">
      <c r="A1974" s="9"/>
      <c r="B1974" s="51"/>
      <c r="C1974" s="51"/>
      <c r="D1974" s="10"/>
      <c r="E1974" s="9"/>
      <c r="F1974" s="9"/>
      <c r="G1974" s="11"/>
      <c r="H1974" s="11"/>
    </row>
    <row r="1975" spans="1:8">
      <c r="A1975" s="9"/>
      <c r="B1975" s="51"/>
      <c r="C1975" s="51"/>
      <c r="D1975" s="10"/>
      <c r="E1975" s="9"/>
      <c r="F1975" s="9"/>
      <c r="G1975" s="11"/>
      <c r="H1975" s="11"/>
    </row>
    <row r="1976" spans="1:8">
      <c r="A1976" s="9"/>
      <c r="B1976" s="51"/>
      <c r="C1976" s="51"/>
      <c r="D1976" s="10"/>
      <c r="E1976" s="9"/>
      <c r="F1976" s="9"/>
      <c r="G1976" s="11"/>
      <c r="H1976" s="11"/>
    </row>
    <row r="1977" spans="1:8">
      <c r="A1977" s="9"/>
      <c r="B1977" s="51"/>
      <c r="C1977" s="51"/>
      <c r="D1977" s="10"/>
      <c r="E1977" s="9"/>
      <c r="F1977" s="9"/>
      <c r="G1977" s="11"/>
      <c r="H1977" s="11"/>
    </row>
    <row r="1978" spans="1:8">
      <c r="A1978" s="9"/>
      <c r="B1978" s="51"/>
      <c r="C1978" s="51"/>
      <c r="D1978" s="10"/>
      <c r="E1978" s="9"/>
      <c r="F1978" s="9"/>
      <c r="G1978" s="11"/>
      <c r="H1978" s="11"/>
    </row>
    <row r="1979" spans="1:8">
      <c r="A1979" s="9"/>
      <c r="B1979" s="51"/>
      <c r="C1979" s="51"/>
      <c r="D1979" s="10"/>
      <c r="E1979" s="9"/>
      <c r="F1979" s="9"/>
      <c r="G1979" s="11"/>
      <c r="H1979" s="11"/>
    </row>
    <row r="1980" spans="1:8">
      <c r="A1980" s="9"/>
      <c r="B1980" s="51"/>
      <c r="C1980" s="51"/>
      <c r="D1980" s="10"/>
      <c r="E1980" s="9"/>
      <c r="F1980" s="9"/>
      <c r="G1980" s="11"/>
      <c r="H1980" s="11"/>
    </row>
    <row r="1981" spans="1:8">
      <c r="A1981" s="9"/>
      <c r="B1981" s="51"/>
      <c r="C1981" s="51"/>
      <c r="D1981" s="10"/>
      <c r="E1981" s="9"/>
      <c r="F1981" s="9"/>
      <c r="G1981" s="11"/>
      <c r="H1981" s="11"/>
    </row>
    <row r="1982" spans="1:8">
      <c r="A1982" s="9"/>
      <c r="B1982" s="51"/>
      <c r="C1982" s="51"/>
      <c r="D1982" s="10"/>
      <c r="E1982" s="9"/>
      <c r="F1982" s="9"/>
      <c r="G1982" s="11"/>
      <c r="H1982" s="11"/>
    </row>
    <row r="1983" spans="1:8">
      <c r="A1983" s="9"/>
      <c r="B1983" s="51"/>
      <c r="C1983" s="51"/>
      <c r="D1983" s="10"/>
      <c r="E1983" s="9"/>
      <c r="F1983" s="9"/>
      <c r="G1983" s="11"/>
      <c r="H1983" s="11"/>
    </row>
    <row r="1984" spans="1:8">
      <c r="A1984" s="9"/>
      <c r="B1984" s="51"/>
      <c r="C1984" s="51"/>
      <c r="D1984" s="10"/>
      <c r="E1984" s="9"/>
      <c r="F1984" s="9"/>
      <c r="G1984" s="11"/>
      <c r="H1984" s="11"/>
    </row>
    <row r="1985" spans="1:8">
      <c r="A1985" s="9"/>
      <c r="B1985" s="51"/>
      <c r="C1985" s="51"/>
      <c r="D1985" s="10"/>
      <c r="E1985" s="9"/>
      <c r="F1985" s="9"/>
      <c r="G1985" s="11"/>
      <c r="H1985" s="11"/>
    </row>
    <row r="1986" spans="1:8">
      <c r="A1986" s="9"/>
      <c r="B1986" s="51"/>
      <c r="C1986" s="51"/>
      <c r="D1986" s="10"/>
      <c r="E1986" s="9"/>
      <c r="F1986" s="9"/>
      <c r="G1986" s="11"/>
      <c r="H1986" s="11"/>
    </row>
    <row r="1987" spans="1:8">
      <c r="A1987" s="9"/>
      <c r="B1987" s="51"/>
      <c r="C1987" s="51"/>
      <c r="D1987" s="10"/>
      <c r="E1987" s="9"/>
      <c r="F1987" s="9"/>
      <c r="G1987" s="11"/>
      <c r="H1987" s="11"/>
    </row>
    <row r="1988" spans="1:8">
      <c r="A1988" s="9"/>
      <c r="B1988" s="51"/>
      <c r="C1988" s="51"/>
      <c r="D1988" s="10"/>
      <c r="E1988" s="9"/>
      <c r="F1988" s="9"/>
      <c r="G1988" s="11"/>
      <c r="H1988" s="11"/>
    </row>
    <row r="1989" spans="1:8">
      <c r="A1989" s="9"/>
      <c r="B1989" s="51"/>
      <c r="C1989" s="51"/>
      <c r="D1989" s="10"/>
      <c r="E1989" s="9"/>
      <c r="F1989" s="9"/>
      <c r="G1989" s="11"/>
      <c r="H1989" s="11"/>
    </row>
    <row r="1990" spans="1:8">
      <c r="A1990" s="9"/>
      <c r="B1990" s="51"/>
      <c r="C1990" s="51"/>
      <c r="D1990" s="10"/>
      <c r="E1990" s="9"/>
      <c r="F1990" s="9"/>
      <c r="G1990" s="11"/>
      <c r="H1990" s="11"/>
    </row>
    <row r="1991" spans="1:8">
      <c r="A1991" s="9"/>
      <c r="B1991" s="51"/>
      <c r="C1991" s="51"/>
      <c r="D1991" s="10"/>
      <c r="E1991" s="9"/>
      <c r="F1991" s="9"/>
      <c r="G1991" s="11"/>
      <c r="H1991" s="11"/>
    </row>
    <row r="1992" spans="1:8">
      <c r="A1992" s="9"/>
      <c r="B1992" s="51"/>
      <c r="C1992" s="51"/>
      <c r="D1992" s="10"/>
      <c r="E1992" s="9"/>
      <c r="F1992" s="9"/>
      <c r="G1992" s="11"/>
      <c r="H1992" s="11"/>
    </row>
    <row r="1993" spans="1:8">
      <c r="A1993" s="9"/>
      <c r="B1993" s="51"/>
      <c r="C1993" s="51"/>
      <c r="D1993" s="10"/>
      <c r="E1993" s="9"/>
      <c r="F1993" s="9"/>
      <c r="G1993" s="11"/>
      <c r="H1993" s="11"/>
    </row>
    <row r="1994" spans="1:8">
      <c r="A1994" s="9"/>
      <c r="B1994" s="51"/>
      <c r="C1994" s="51"/>
      <c r="D1994" s="10"/>
      <c r="E1994" s="9"/>
      <c r="F1994" s="9"/>
      <c r="G1994" s="11"/>
      <c r="H1994" s="11"/>
    </row>
    <row r="1995" spans="1:8">
      <c r="A1995" s="9"/>
      <c r="B1995" s="51"/>
      <c r="C1995" s="51"/>
      <c r="D1995" s="10"/>
      <c r="E1995" s="9"/>
      <c r="F1995" s="9"/>
      <c r="G1995" s="11"/>
      <c r="H1995" s="11"/>
    </row>
    <row r="1996" spans="1:8">
      <c r="A1996" s="9"/>
      <c r="B1996" s="51"/>
      <c r="C1996" s="51"/>
      <c r="D1996" s="10"/>
      <c r="E1996" s="9"/>
      <c r="F1996" s="9"/>
      <c r="G1996" s="11"/>
      <c r="H1996" s="11"/>
    </row>
    <row r="1997" spans="1:8">
      <c r="A1997" s="9"/>
      <c r="B1997" s="51"/>
      <c r="C1997" s="51"/>
      <c r="D1997" s="10"/>
      <c r="E1997" s="9"/>
      <c r="F1997" s="9"/>
      <c r="G1997" s="11"/>
      <c r="H1997" s="11"/>
    </row>
    <row r="1998" spans="1:8">
      <c r="A1998" s="9"/>
      <c r="B1998" s="51"/>
      <c r="C1998" s="51"/>
      <c r="D1998" s="10"/>
      <c r="E1998" s="9"/>
      <c r="F1998" s="9"/>
      <c r="G1998" s="11"/>
      <c r="H1998" s="11"/>
    </row>
    <row r="1999" spans="1:8">
      <c r="A1999" s="9"/>
      <c r="B1999" s="51"/>
      <c r="C1999" s="51"/>
      <c r="D1999" s="10"/>
      <c r="E1999" s="9"/>
      <c r="F1999" s="9"/>
      <c r="G1999" s="11"/>
      <c r="H1999" s="11"/>
    </row>
    <row r="2000" spans="1:8">
      <c r="A2000" s="9"/>
      <c r="B2000" s="51"/>
      <c r="C2000" s="51"/>
      <c r="D2000" s="10"/>
      <c r="E2000" s="9"/>
      <c r="F2000" s="9"/>
      <c r="G2000" s="11"/>
      <c r="H2000" s="11"/>
    </row>
    <row r="2001" spans="1:8">
      <c r="A2001" s="9"/>
      <c r="B2001" s="51"/>
      <c r="C2001" s="51"/>
      <c r="D2001" s="10"/>
      <c r="E2001" s="9"/>
      <c r="F2001" s="9"/>
      <c r="G2001" s="11"/>
      <c r="H2001" s="11"/>
    </row>
    <row r="2002" spans="1:8">
      <c r="A2002" s="9"/>
      <c r="B2002" s="51"/>
      <c r="C2002" s="51"/>
      <c r="D2002" s="10"/>
      <c r="E2002" s="9"/>
      <c r="F2002" s="9"/>
      <c r="G2002" s="11"/>
      <c r="H2002" s="11"/>
    </row>
    <row r="2003" spans="1:8">
      <c r="A2003" s="9"/>
      <c r="B2003" s="51"/>
      <c r="C2003" s="51"/>
      <c r="D2003" s="10"/>
      <c r="E2003" s="9"/>
      <c r="F2003" s="9"/>
      <c r="G2003" s="11"/>
      <c r="H2003" s="11"/>
    </row>
    <row r="2004" spans="1:8">
      <c r="A2004" s="9"/>
      <c r="B2004" s="51"/>
      <c r="C2004" s="51"/>
      <c r="D2004" s="10"/>
      <c r="E2004" s="9"/>
      <c r="F2004" s="9"/>
      <c r="G2004" s="11"/>
      <c r="H2004" s="11"/>
    </row>
    <row r="2005" spans="1:8">
      <c r="A2005" s="9"/>
      <c r="B2005" s="51"/>
      <c r="C2005" s="51"/>
      <c r="D2005" s="10"/>
      <c r="E2005" s="9"/>
      <c r="F2005" s="9"/>
      <c r="G2005" s="11"/>
      <c r="H2005" s="11"/>
    </row>
    <row r="2006" spans="1:8">
      <c r="A2006" s="9"/>
      <c r="B2006" s="51"/>
      <c r="C2006" s="51"/>
      <c r="D2006" s="10"/>
      <c r="E2006" s="9"/>
      <c r="F2006" s="9"/>
      <c r="G2006" s="11"/>
      <c r="H2006" s="11"/>
    </row>
    <row r="2007" spans="1:8">
      <c r="A2007" s="9"/>
      <c r="B2007" s="51"/>
      <c r="C2007" s="51"/>
      <c r="D2007" s="10"/>
      <c r="E2007" s="9"/>
      <c r="F2007" s="9"/>
      <c r="G2007" s="11"/>
      <c r="H2007" s="11"/>
    </row>
    <row r="2008" spans="1:8">
      <c r="A2008" s="9"/>
      <c r="B2008" s="51"/>
      <c r="C2008" s="51"/>
      <c r="D2008" s="10"/>
      <c r="E2008" s="9"/>
      <c r="F2008" s="9"/>
      <c r="G2008" s="11"/>
      <c r="H2008" s="11"/>
    </row>
    <row r="2009" spans="1:8">
      <c r="A2009" s="9"/>
      <c r="B2009" s="51"/>
      <c r="C2009" s="51"/>
      <c r="D2009" s="10"/>
      <c r="E2009" s="9"/>
      <c r="F2009" s="9"/>
      <c r="G2009" s="11"/>
      <c r="H2009" s="11"/>
    </row>
    <row r="2010" spans="1:8">
      <c r="A2010" s="9"/>
      <c r="B2010" s="51"/>
      <c r="C2010" s="51"/>
      <c r="D2010" s="10"/>
      <c r="E2010" s="9"/>
      <c r="F2010" s="9"/>
      <c r="G2010" s="11"/>
      <c r="H2010" s="11"/>
    </row>
    <row r="2011" spans="1:8">
      <c r="A2011" s="9"/>
      <c r="B2011" s="51"/>
      <c r="C2011" s="51"/>
      <c r="D2011" s="10"/>
      <c r="E2011" s="9"/>
      <c r="F2011" s="9"/>
      <c r="G2011" s="11"/>
      <c r="H2011" s="11"/>
    </row>
    <row r="2012" spans="1:8">
      <c r="A2012" s="9"/>
      <c r="B2012" s="51"/>
      <c r="C2012" s="51"/>
      <c r="D2012" s="10"/>
      <c r="E2012" s="9"/>
      <c r="F2012" s="9"/>
      <c r="G2012" s="11"/>
      <c r="H2012" s="11"/>
    </row>
    <row r="2013" spans="1:8">
      <c r="A2013" s="9"/>
      <c r="B2013" s="51"/>
      <c r="C2013" s="51"/>
      <c r="D2013" s="10"/>
      <c r="E2013" s="9"/>
      <c r="F2013" s="9"/>
      <c r="G2013" s="11"/>
      <c r="H2013" s="11"/>
    </row>
    <row r="2014" spans="1:8">
      <c r="A2014" s="9"/>
      <c r="B2014" s="51"/>
      <c r="C2014" s="51"/>
      <c r="D2014" s="10"/>
      <c r="E2014" s="9"/>
      <c r="F2014" s="9"/>
      <c r="G2014" s="11"/>
      <c r="H2014" s="11"/>
    </row>
    <row r="2015" spans="1:8">
      <c r="A2015" s="9"/>
      <c r="B2015" s="51"/>
      <c r="C2015" s="51"/>
      <c r="D2015" s="10"/>
      <c r="E2015" s="9"/>
      <c r="F2015" s="9"/>
      <c r="G2015" s="11"/>
      <c r="H2015" s="11"/>
    </row>
    <row r="2016" spans="1:8">
      <c r="A2016" s="9"/>
      <c r="B2016" s="51"/>
      <c r="C2016" s="51"/>
      <c r="D2016" s="10"/>
      <c r="E2016" s="9"/>
      <c r="F2016" s="9"/>
      <c r="G2016" s="11"/>
      <c r="H2016" s="11"/>
    </row>
    <row r="2017" spans="1:8">
      <c r="A2017" s="9"/>
      <c r="B2017" s="51"/>
      <c r="C2017" s="51"/>
      <c r="D2017" s="10"/>
      <c r="E2017" s="9"/>
      <c r="F2017" s="9"/>
      <c r="G2017" s="11"/>
      <c r="H2017" s="11"/>
    </row>
    <row r="2018" spans="1:8">
      <c r="A2018" s="9"/>
      <c r="B2018" s="51"/>
      <c r="C2018" s="51"/>
      <c r="D2018" s="10"/>
      <c r="E2018" s="9"/>
      <c r="F2018" s="9"/>
      <c r="G2018" s="11"/>
      <c r="H2018" s="11"/>
    </row>
    <row r="2019" spans="1:8">
      <c r="A2019" s="9"/>
      <c r="B2019" s="51"/>
      <c r="C2019" s="51"/>
      <c r="D2019" s="10"/>
      <c r="E2019" s="9"/>
      <c r="F2019" s="9"/>
      <c r="G2019" s="11"/>
      <c r="H2019" s="11"/>
    </row>
    <row r="2020" spans="1:8">
      <c r="A2020" s="9"/>
      <c r="B2020" s="51"/>
      <c r="C2020" s="51"/>
      <c r="D2020" s="10"/>
      <c r="E2020" s="9"/>
      <c r="F2020" s="9"/>
      <c r="G2020" s="11"/>
      <c r="H2020" s="11"/>
    </row>
    <row r="2021" spans="1:8">
      <c r="A2021" s="9"/>
      <c r="B2021" s="51"/>
      <c r="C2021" s="51"/>
      <c r="D2021" s="10"/>
      <c r="E2021" s="9"/>
      <c r="F2021" s="9"/>
      <c r="G2021" s="11"/>
      <c r="H2021" s="11"/>
    </row>
    <row r="2022" spans="1:8">
      <c r="A2022" s="9"/>
      <c r="B2022" s="51"/>
      <c r="C2022" s="51"/>
      <c r="D2022" s="10"/>
      <c r="E2022" s="9"/>
      <c r="F2022" s="9"/>
      <c r="G2022" s="11"/>
      <c r="H2022" s="11"/>
    </row>
    <row r="2023" spans="1:8">
      <c r="A2023" s="9"/>
      <c r="B2023" s="51"/>
      <c r="C2023" s="51"/>
      <c r="D2023" s="10"/>
      <c r="E2023" s="9"/>
      <c r="F2023" s="9"/>
      <c r="G2023" s="11"/>
      <c r="H2023" s="11"/>
    </row>
    <row r="2024" spans="1:8">
      <c r="A2024" s="9"/>
      <c r="B2024" s="51"/>
      <c r="C2024" s="51"/>
      <c r="D2024" s="10"/>
      <c r="E2024" s="9"/>
      <c r="F2024" s="9"/>
      <c r="G2024" s="11"/>
      <c r="H2024" s="11"/>
    </row>
    <row r="2025" spans="1:8">
      <c r="A2025" s="9"/>
      <c r="B2025" s="51"/>
      <c r="C2025" s="51"/>
      <c r="D2025" s="10"/>
      <c r="E2025" s="9"/>
      <c r="F2025" s="9"/>
      <c r="G2025" s="11"/>
      <c r="H2025" s="11"/>
    </row>
    <row r="2026" spans="1:8">
      <c r="A2026" s="9"/>
      <c r="B2026" s="51"/>
      <c r="C2026" s="51"/>
      <c r="D2026" s="10"/>
      <c r="E2026" s="9"/>
      <c r="F2026" s="9"/>
      <c r="G2026" s="11"/>
      <c r="H2026" s="11"/>
    </row>
    <row r="2027" spans="1:8">
      <c r="A2027" s="9"/>
      <c r="B2027" s="51"/>
      <c r="C2027" s="51"/>
      <c r="D2027" s="10"/>
      <c r="E2027" s="9"/>
      <c r="F2027" s="9"/>
      <c r="G2027" s="11"/>
      <c r="H2027" s="11"/>
    </row>
    <row r="2028" spans="1:8">
      <c r="A2028" s="9"/>
      <c r="B2028" s="51"/>
      <c r="C2028" s="51"/>
      <c r="D2028" s="10"/>
      <c r="E2028" s="9"/>
      <c r="F2028" s="9"/>
      <c r="G2028" s="11"/>
      <c r="H2028" s="11"/>
    </row>
    <row r="2029" spans="1:8">
      <c r="A2029" s="9"/>
      <c r="B2029" s="51"/>
      <c r="C2029" s="51"/>
      <c r="D2029" s="10"/>
      <c r="E2029" s="9"/>
      <c r="F2029" s="9"/>
      <c r="G2029" s="11"/>
      <c r="H2029" s="11"/>
    </row>
    <row r="2030" spans="1:8">
      <c r="A2030" s="9"/>
      <c r="B2030" s="51"/>
      <c r="C2030" s="51"/>
      <c r="D2030" s="10"/>
      <c r="E2030" s="9"/>
      <c r="F2030" s="9"/>
      <c r="G2030" s="11"/>
      <c r="H2030" s="11"/>
    </row>
    <row r="2031" spans="1:8">
      <c r="A2031" s="9"/>
      <c r="B2031" s="51"/>
      <c r="C2031" s="51"/>
      <c r="D2031" s="10"/>
      <c r="E2031" s="9"/>
      <c r="F2031" s="9"/>
      <c r="G2031" s="11"/>
      <c r="H2031" s="11"/>
    </row>
    <row r="2032" spans="1:8">
      <c r="A2032" s="9"/>
      <c r="B2032" s="51"/>
      <c r="C2032" s="51"/>
      <c r="D2032" s="10"/>
      <c r="E2032" s="9"/>
      <c r="F2032" s="9"/>
      <c r="G2032" s="11"/>
      <c r="H2032" s="11"/>
    </row>
    <row r="2033" spans="1:8">
      <c r="A2033" s="9"/>
      <c r="B2033" s="51"/>
      <c r="C2033" s="51"/>
      <c r="D2033" s="10"/>
      <c r="E2033" s="9"/>
      <c r="F2033" s="9"/>
      <c r="G2033" s="11"/>
      <c r="H2033" s="11"/>
    </row>
    <row r="2034" spans="1:8">
      <c r="A2034" s="9"/>
      <c r="B2034" s="51"/>
      <c r="C2034" s="51"/>
      <c r="D2034" s="10"/>
      <c r="E2034" s="9"/>
      <c r="F2034" s="9"/>
      <c r="G2034" s="11"/>
      <c r="H2034" s="11"/>
    </row>
    <row r="2035" spans="1:8">
      <c r="A2035" s="9"/>
      <c r="B2035" s="51"/>
      <c r="C2035" s="51"/>
      <c r="D2035" s="10"/>
      <c r="E2035" s="9"/>
      <c r="F2035" s="9"/>
      <c r="G2035" s="11"/>
      <c r="H2035" s="11"/>
    </row>
    <row r="2036" spans="1:8">
      <c r="A2036" s="9"/>
      <c r="B2036" s="51"/>
      <c r="C2036" s="51"/>
      <c r="D2036" s="10"/>
      <c r="E2036" s="9"/>
      <c r="F2036" s="9"/>
      <c r="G2036" s="11"/>
      <c r="H2036" s="11"/>
    </row>
    <row r="2037" spans="1:8">
      <c r="A2037" s="9"/>
      <c r="B2037" s="51"/>
      <c r="C2037" s="51"/>
      <c r="D2037" s="10"/>
      <c r="E2037" s="9"/>
      <c r="F2037" s="9"/>
      <c r="G2037" s="11"/>
      <c r="H2037" s="11"/>
    </row>
    <row r="2038" spans="1:8">
      <c r="A2038" s="9"/>
      <c r="B2038" s="51"/>
      <c r="C2038" s="51"/>
      <c r="D2038" s="10"/>
      <c r="E2038" s="9"/>
      <c r="F2038" s="9"/>
      <c r="G2038" s="11"/>
      <c r="H2038" s="11"/>
    </row>
    <row r="2039" spans="1:8">
      <c r="A2039" s="9"/>
      <c r="B2039" s="51"/>
      <c r="C2039" s="51"/>
      <c r="D2039" s="10"/>
      <c r="E2039" s="9"/>
      <c r="F2039" s="9"/>
      <c r="G2039" s="11"/>
      <c r="H2039" s="11"/>
    </row>
    <row r="2040" spans="1:8">
      <c r="A2040" s="9"/>
      <c r="B2040" s="51"/>
      <c r="C2040" s="51"/>
      <c r="D2040" s="10"/>
      <c r="E2040" s="9"/>
      <c r="F2040" s="9"/>
      <c r="G2040" s="11"/>
      <c r="H2040" s="11"/>
    </row>
    <row r="2041" spans="1:8">
      <c r="A2041" s="9"/>
      <c r="B2041" s="51"/>
      <c r="C2041" s="51"/>
      <c r="D2041" s="10"/>
      <c r="E2041" s="9"/>
      <c r="F2041" s="9"/>
      <c r="G2041" s="11"/>
      <c r="H2041" s="11"/>
    </row>
    <row r="2042" spans="1:8">
      <c r="A2042" s="9"/>
      <c r="B2042" s="51"/>
      <c r="C2042" s="51"/>
      <c r="D2042" s="10"/>
      <c r="E2042" s="9"/>
      <c r="F2042" s="9"/>
      <c r="G2042" s="11"/>
      <c r="H2042" s="11"/>
    </row>
    <row r="2043" spans="1:8">
      <c r="A2043" s="9"/>
      <c r="B2043" s="51"/>
      <c r="C2043" s="51"/>
      <c r="D2043" s="10"/>
      <c r="E2043" s="9"/>
      <c r="F2043" s="9"/>
      <c r="G2043" s="11"/>
      <c r="H2043" s="11"/>
    </row>
    <row r="2044" spans="1:8">
      <c r="A2044" s="9"/>
      <c r="B2044" s="51"/>
      <c r="C2044" s="51"/>
      <c r="D2044" s="10"/>
      <c r="E2044" s="9"/>
      <c r="F2044" s="9"/>
      <c r="G2044" s="11"/>
      <c r="H2044" s="11"/>
    </row>
    <row r="2045" spans="1:8">
      <c r="A2045" s="9"/>
      <c r="B2045" s="51"/>
      <c r="C2045" s="51"/>
      <c r="D2045" s="10"/>
      <c r="E2045" s="9"/>
      <c r="F2045" s="9"/>
      <c r="G2045" s="11"/>
      <c r="H2045" s="11"/>
    </row>
    <row r="2046" spans="1:8">
      <c r="A2046" s="9"/>
      <c r="B2046" s="51"/>
      <c r="C2046" s="51"/>
      <c r="D2046" s="10"/>
      <c r="E2046" s="9"/>
      <c r="F2046" s="9"/>
      <c r="G2046" s="11"/>
      <c r="H2046" s="11"/>
    </row>
    <row r="2047" spans="1:8">
      <c r="A2047" s="9"/>
      <c r="B2047" s="51"/>
      <c r="C2047" s="51"/>
      <c r="D2047" s="10"/>
      <c r="E2047" s="9"/>
      <c r="F2047" s="9"/>
      <c r="G2047" s="11"/>
      <c r="H2047" s="11"/>
    </row>
    <row r="2048" spans="1:8">
      <c r="A2048" s="9"/>
      <c r="B2048" s="51"/>
      <c r="C2048" s="51"/>
      <c r="D2048" s="10"/>
      <c r="E2048" s="9"/>
      <c r="F2048" s="9"/>
      <c r="G2048" s="11"/>
      <c r="H2048" s="11"/>
    </row>
    <row r="2049" spans="1:8">
      <c r="A2049" s="9"/>
      <c r="B2049" s="51"/>
      <c r="C2049" s="51"/>
      <c r="D2049" s="10"/>
      <c r="E2049" s="9"/>
      <c r="F2049" s="9"/>
      <c r="G2049" s="11"/>
      <c r="H2049" s="11"/>
    </row>
    <row r="2050" spans="1:8">
      <c r="A2050" s="9"/>
      <c r="B2050" s="51"/>
      <c r="C2050" s="51"/>
      <c r="D2050" s="10"/>
      <c r="E2050" s="9"/>
      <c r="F2050" s="9"/>
      <c r="G2050" s="11"/>
      <c r="H2050" s="11"/>
    </row>
    <row r="2051" spans="1:8">
      <c r="A2051" s="9"/>
      <c r="B2051" s="51"/>
      <c r="C2051" s="51"/>
      <c r="D2051" s="10"/>
      <c r="E2051" s="9"/>
      <c r="F2051" s="9"/>
      <c r="G2051" s="11"/>
      <c r="H2051" s="11"/>
    </row>
    <row r="2052" spans="1:8">
      <c r="A2052" s="9"/>
      <c r="B2052" s="51"/>
      <c r="C2052" s="51"/>
      <c r="D2052" s="10"/>
      <c r="E2052" s="9"/>
      <c r="F2052" s="9"/>
      <c r="G2052" s="11"/>
      <c r="H2052" s="11"/>
    </row>
    <row r="2053" spans="1:8">
      <c r="A2053" s="9"/>
      <c r="B2053" s="51"/>
      <c r="C2053" s="51"/>
      <c r="D2053" s="10"/>
      <c r="E2053" s="9"/>
      <c r="F2053" s="9"/>
      <c r="G2053" s="11"/>
      <c r="H2053" s="11"/>
    </row>
    <row r="2054" spans="1:8">
      <c r="A2054" s="9"/>
      <c r="B2054" s="51"/>
      <c r="C2054" s="51"/>
      <c r="D2054" s="10"/>
      <c r="E2054" s="9"/>
      <c r="F2054" s="9"/>
      <c r="G2054" s="11"/>
      <c r="H2054" s="11"/>
    </row>
    <row r="2055" spans="1:8">
      <c r="A2055" s="9"/>
      <c r="B2055" s="51"/>
      <c r="C2055" s="51"/>
      <c r="D2055" s="10"/>
      <c r="E2055" s="9"/>
      <c r="F2055" s="9"/>
      <c r="G2055" s="11"/>
      <c r="H2055" s="11"/>
    </row>
    <row r="2056" spans="1:8">
      <c r="A2056" s="9"/>
      <c r="B2056" s="51"/>
      <c r="C2056" s="51"/>
      <c r="D2056" s="10"/>
      <c r="E2056" s="9"/>
      <c r="F2056" s="9"/>
      <c r="G2056" s="11"/>
      <c r="H2056" s="11"/>
    </row>
    <row r="2057" spans="1:8">
      <c r="A2057" s="9"/>
      <c r="B2057" s="51"/>
      <c r="C2057" s="51"/>
      <c r="D2057" s="10"/>
      <c r="E2057" s="9"/>
      <c r="F2057" s="9"/>
      <c r="G2057" s="11"/>
      <c r="H2057" s="11"/>
    </row>
    <row r="2058" spans="1:8">
      <c r="A2058" s="9"/>
      <c r="B2058" s="51"/>
      <c r="C2058" s="51"/>
      <c r="D2058" s="10"/>
      <c r="E2058" s="9"/>
      <c r="F2058" s="9"/>
      <c r="G2058" s="11"/>
      <c r="H2058" s="11"/>
    </row>
    <row r="2059" spans="1:8">
      <c r="A2059" s="9"/>
      <c r="B2059" s="51"/>
      <c r="C2059" s="51"/>
      <c r="D2059" s="10"/>
      <c r="E2059" s="9"/>
      <c r="F2059" s="9"/>
      <c r="G2059" s="11"/>
      <c r="H2059" s="11"/>
    </row>
    <row r="2060" spans="1:8">
      <c r="A2060" s="9"/>
      <c r="B2060" s="51"/>
      <c r="C2060" s="51"/>
      <c r="D2060" s="10"/>
      <c r="E2060" s="9"/>
      <c r="F2060" s="9"/>
      <c r="G2060" s="11"/>
      <c r="H2060" s="11"/>
    </row>
    <row r="2061" spans="1:8">
      <c r="A2061" s="9"/>
      <c r="B2061" s="51"/>
      <c r="C2061" s="51"/>
      <c r="D2061" s="10"/>
      <c r="E2061" s="9"/>
      <c r="F2061" s="9"/>
      <c r="G2061" s="11"/>
      <c r="H2061" s="11"/>
    </row>
    <row r="2062" spans="1:8">
      <c r="A2062" s="9"/>
      <c r="B2062" s="51"/>
      <c r="C2062" s="51"/>
      <c r="D2062" s="10"/>
      <c r="E2062" s="9"/>
      <c r="F2062" s="9"/>
      <c r="G2062" s="11"/>
      <c r="H2062" s="11"/>
    </row>
    <row r="2063" spans="1:8">
      <c r="A2063" s="9"/>
      <c r="B2063" s="51"/>
      <c r="C2063" s="51"/>
      <c r="D2063" s="10"/>
      <c r="E2063" s="9"/>
      <c r="F2063" s="9"/>
      <c r="G2063" s="11"/>
      <c r="H2063" s="11"/>
    </row>
    <row r="2064" spans="1:8">
      <c r="A2064" s="9"/>
      <c r="B2064" s="51"/>
      <c r="C2064" s="51"/>
      <c r="D2064" s="10"/>
      <c r="E2064" s="9"/>
      <c r="F2064" s="9"/>
      <c r="G2064" s="11"/>
      <c r="H2064" s="11"/>
    </row>
    <row r="2065" spans="1:8">
      <c r="A2065" s="9"/>
      <c r="B2065" s="51"/>
      <c r="C2065" s="51"/>
      <c r="D2065" s="10"/>
      <c r="E2065" s="9"/>
      <c r="F2065" s="9"/>
      <c r="G2065" s="11"/>
      <c r="H2065" s="11"/>
    </row>
    <row r="2066" spans="1:8">
      <c r="A2066" s="9"/>
      <c r="B2066" s="51"/>
      <c r="C2066" s="51"/>
      <c r="D2066" s="10"/>
      <c r="E2066" s="9"/>
      <c r="F2066" s="9"/>
      <c r="G2066" s="11"/>
      <c r="H2066" s="11"/>
    </row>
    <row r="2067" spans="1:8">
      <c r="A2067" s="9"/>
      <c r="B2067" s="51"/>
      <c r="C2067" s="51"/>
      <c r="D2067" s="10"/>
      <c r="E2067" s="9"/>
      <c r="F2067" s="9"/>
      <c r="G2067" s="11"/>
      <c r="H2067" s="11"/>
    </row>
    <row r="2068" spans="1:8">
      <c r="A2068" s="9"/>
      <c r="B2068" s="51"/>
      <c r="C2068" s="51"/>
      <c r="D2068" s="10"/>
      <c r="E2068" s="9"/>
      <c r="F2068" s="9"/>
      <c r="G2068" s="11"/>
      <c r="H2068" s="11"/>
    </row>
    <row r="2069" spans="1:8">
      <c r="A2069" s="9"/>
      <c r="B2069" s="51"/>
      <c r="C2069" s="51"/>
      <c r="D2069" s="10"/>
      <c r="E2069" s="9"/>
      <c r="F2069" s="9"/>
      <c r="G2069" s="11"/>
      <c r="H2069" s="11"/>
    </row>
    <row r="2070" spans="1:8">
      <c r="A2070" s="9"/>
      <c r="B2070" s="51"/>
      <c r="C2070" s="51"/>
      <c r="D2070" s="10"/>
      <c r="E2070" s="9"/>
      <c r="F2070" s="9"/>
      <c r="G2070" s="11"/>
      <c r="H2070" s="11"/>
    </row>
    <row r="2071" spans="1:8">
      <c r="A2071" s="9"/>
      <c r="B2071" s="51"/>
      <c r="C2071" s="51"/>
      <c r="D2071" s="10"/>
      <c r="E2071" s="9"/>
      <c r="F2071" s="9"/>
      <c r="G2071" s="11"/>
      <c r="H2071" s="11"/>
    </row>
    <row r="2072" spans="1:8">
      <c r="A2072" s="9"/>
      <c r="B2072" s="51"/>
      <c r="C2072" s="51"/>
      <c r="D2072" s="10"/>
      <c r="E2072" s="9"/>
      <c r="F2072" s="9"/>
      <c r="G2072" s="11"/>
      <c r="H2072" s="11"/>
    </row>
    <row r="2073" spans="1:8">
      <c r="A2073" s="9"/>
      <c r="B2073" s="51"/>
      <c r="C2073" s="51"/>
      <c r="D2073" s="10"/>
      <c r="E2073" s="9"/>
      <c r="F2073" s="9"/>
      <c r="G2073" s="11"/>
      <c r="H2073" s="11"/>
    </row>
    <row r="2074" spans="1:8">
      <c r="A2074" s="9"/>
      <c r="B2074" s="51"/>
      <c r="C2074" s="51"/>
      <c r="D2074" s="10"/>
      <c r="E2074" s="9"/>
      <c r="F2074" s="9"/>
      <c r="G2074" s="11"/>
      <c r="H2074" s="11"/>
    </row>
    <row r="2075" spans="1:8">
      <c r="A2075" s="9"/>
      <c r="B2075" s="51"/>
      <c r="C2075" s="51"/>
      <c r="D2075" s="10"/>
      <c r="E2075" s="9"/>
      <c r="F2075" s="9"/>
      <c r="G2075" s="11"/>
      <c r="H2075" s="11"/>
    </row>
    <row r="2076" spans="1:8">
      <c r="A2076" s="9"/>
      <c r="B2076" s="51"/>
      <c r="C2076" s="51"/>
      <c r="D2076" s="10"/>
      <c r="E2076" s="9"/>
      <c r="F2076" s="9"/>
      <c r="G2076" s="11"/>
      <c r="H2076" s="11"/>
    </row>
    <row r="2077" spans="1:8">
      <c r="A2077" s="9"/>
      <c r="B2077" s="51"/>
      <c r="C2077" s="51"/>
      <c r="D2077" s="10"/>
      <c r="E2077" s="9"/>
      <c r="F2077" s="9"/>
      <c r="G2077" s="11"/>
      <c r="H2077" s="11"/>
    </row>
    <row r="2078" spans="1:8">
      <c r="A2078" s="9"/>
      <c r="B2078" s="51"/>
      <c r="C2078" s="51"/>
      <c r="D2078" s="10"/>
      <c r="E2078" s="9"/>
      <c r="F2078" s="9"/>
      <c r="G2078" s="11"/>
      <c r="H2078" s="11"/>
    </row>
    <row r="2079" spans="1:8">
      <c r="A2079" s="9"/>
      <c r="B2079" s="51"/>
      <c r="C2079" s="51"/>
      <c r="D2079" s="10"/>
      <c r="E2079" s="9"/>
      <c r="F2079" s="9"/>
      <c r="G2079" s="11"/>
      <c r="H2079" s="11"/>
    </row>
    <row r="2080" spans="1:8">
      <c r="A2080" s="9"/>
      <c r="B2080" s="51"/>
      <c r="C2080" s="51"/>
      <c r="D2080" s="10"/>
      <c r="E2080" s="9"/>
      <c r="F2080" s="9"/>
      <c r="G2080" s="11"/>
      <c r="H2080" s="11"/>
    </row>
    <row r="2081" spans="1:8">
      <c r="A2081" s="9"/>
      <c r="B2081" s="51"/>
      <c r="C2081" s="51"/>
      <c r="D2081" s="10"/>
      <c r="E2081" s="9"/>
      <c r="F2081" s="9"/>
      <c r="G2081" s="11"/>
      <c r="H2081" s="11"/>
    </row>
    <row r="2082" spans="1:8">
      <c r="A2082" s="9"/>
      <c r="B2082" s="51"/>
      <c r="C2082" s="51"/>
      <c r="D2082" s="10"/>
      <c r="E2082" s="9"/>
      <c r="F2082" s="9"/>
      <c r="G2082" s="11"/>
      <c r="H2082" s="11"/>
    </row>
    <row r="2083" spans="1:8">
      <c r="A2083" s="9"/>
      <c r="B2083" s="51"/>
      <c r="C2083" s="51"/>
      <c r="D2083" s="10"/>
      <c r="E2083" s="9"/>
      <c r="F2083" s="9"/>
      <c r="G2083" s="11"/>
      <c r="H2083" s="11"/>
    </row>
    <row r="2084" spans="1:8">
      <c r="A2084" s="9"/>
      <c r="B2084" s="51"/>
      <c r="C2084" s="51"/>
      <c r="D2084" s="10"/>
      <c r="E2084" s="9"/>
      <c r="F2084" s="9"/>
      <c r="G2084" s="11"/>
      <c r="H2084" s="11"/>
    </row>
    <row r="2085" spans="1:8">
      <c r="A2085" s="9"/>
      <c r="B2085" s="51"/>
      <c r="C2085" s="51"/>
      <c r="D2085" s="10"/>
      <c r="E2085" s="9"/>
      <c r="F2085" s="9"/>
      <c r="G2085" s="11"/>
      <c r="H2085" s="11"/>
    </row>
    <row r="2086" spans="1:8">
      <c r="A2086" s="9"/>
      <c r="B2086" s="51"/>
      <c r="C2086" s="51"/>
      <c r="D2086" s="10"/>
      <c r="E2086" s="9"/>
      <c r="F2086" s="9"/>
      <c r="G2086" s="11"/>
      <c r="H2086" s="11"/>
    </row>
    <row r="2087" spans="1:8">
      <c r="A2087" s="9"/>
      <c r="B2087" s="51"/>
      <c r="C2087" s="51"/>
      <c r="D2087" s="10"/>
      <c r="E2087" s="9"/>
      <c r="F2087" s="9"/>
      <c r="G2087" s="11"/>
      <c r="H2087" s="11"/>
    </row>
    <row r="2088" spans="1:8">
      <c r="A2088" s="9"/>
      <c r="B2088" s="51"/>
      <c r="C2088" s="51"/>
      <c r="D2088" s="10"/>
      <c r="E2088" s="9"/>
      <c r="F2088" s="9"/>
      <c r="G2088" s="11"/>
      <c r="H2088" s="11"/>
    </row>
    <row r="2089" spans="1:8">
      <c r="A2089" s="9"/>
      <c r="B2089" s="51"/>
      <c r="C2089" s="51"/>
      <c r="D2089" s="10"/>
      <c r="E2089" s="9"/>
      <c r="F2089" s="9"/>
      <c r="G2089" s="11"/>
      <c r="H2089" s="11"/>
    </row>
    <row r="2090" spans="1:8">
      <c r="A2090" s="9"/>
      <c r="B2090" s="51"/>
      <c r="C2090" s="51"/>
      <c r="D2090" s="10"/>
      <c r="E2090" s="9"/>
      <c r="F2090" s="9"/>
      <c r="G2090" s="11"/>
      <c r="H2090" s="11"/>
    </row>
    <row r="2091" spans="1:8">
      <c r="A2091" s="9"/>
      <c r="B2091" s="51"/>
      <c r="C2091" s="51"/>
      <c r="D2091" s="10"/>
      <c r="E2091" s="9"/>
      <c r="F2091" s="9"/>
      <c r="G2091" s="11"/>
      <c r="H2091" s="11"/>
    </row>
    <row r="2092" spans="1:8">
      <c r="A2092" s="9"/>
      <c r="B2092" s="51"/>
      <c r="C2092" s="51"/>
      <c r="D2092" s="10"/>
      <c r="E2092" s="9"/>
      <c r="F2092" s="9"/>
      <c r="G2092" s="11"/>
      <c r="H2092" s="11"/>
    </row>
    <row r="2093" spans="1:8">
      <c r="A2093" s="9"/>
      <c r="B2093" s="51"/>
      <c r="C2093" s="51"/>
      <c r="D2093" s="10"/>
      <c r="E2093" s="9"/>
      <c r="F2093" s="9"/>
      <c r="G2093" s="11"/>
      <c r="H2093" s="11"/>
    </row>
    <row r="2094" spans="1:8">
      <c r="A2094" s="9"/>
      <c r="B2094" s="51"/>
      <c r="C2094" s="51"/>
      <c r="D2094" s="10"/>
      <c r="E2094" s="9"/>
      <c r="F2094" s="9"/>
      <c r="G2094" s="11"/>
      <c r="H2094" s="11"/>
    </row>
    <row r="2095" spans="1:8">
      <c r="A2095" s="9"/>
      <c r="B2095" s="51"/>
      <c r="C2095" s="51"/>
      <c r="D2095" s="10"/>
      <c r="E2095" s="9"/>
      <c r="F2095" s="9"/>
      <c r="G2095" s="11"/>
      <c r="H2095" s="11"/>
    </row>
    <row r="2096" spans="1:8">
      <c r="A2096" s="9"/>
      <c r="B2096" s="51"/>
      <c r="C2096" s="51"/>
      <c r="D2096" s="10"/>
      <c r="E2096" s="9"/>
      <c r="F2096" s="9"/>
      <c r="G2096" s="11"/>
      <c r="H2096" s="11"/>
    </row>
    <row r="2097" spans="1:8">
      <c r="A2097" s="9"/>
      <c r="B2097" s="51"/>
      <c r="C2097" s="51"/>
      <c r="D2097" s="10"/>
      <c r="E2097" s="9"/>
      <c r="F2097" s="9"/>
      <c r="G2097" s="11"/>
      <c r="H2097" s="11"/>
    </row>
    <row r="2098" spans="1:8">
      <c r="A2098" s="9"/>
      <c r="B2098" s="51"/>
      <c r="C2098" s="51"/>
      <c r="D2098" s="10"/>
      <c r="E2098" s="9"/>
      <c r="F2098" s="9"/>
      <c r="G2098" s="11"/>
      <c r="H2098" s="11"/>
    </row>
    <row r="2099" spans="1:8">
      <c r="A2099" s="9"/>
      <c r="B2099" s="51"/>
      <c r="C2099" s="51"/>
      <c r="D2099" s="10"/>
      <c r="E2099" s="9"/>
      <c r="F2099" s="9"/>
      <c r="G2099" s="11"/>
      <c r="H2099" s="11"/>
    </row>
    <row r="2100" spans="1:8">
      <c r="A2100" s="9"/>
      <c r="B2100" s="51"/>
      <c r="C2100" s="51"/>
      <c r="D2100" s="10"/>
      <c r="E2100" s="9"/>
      <c r="F2100" s="9"/>
      <c r="G2100" s="11"/>
      <c r="H2100" s="11"/>
    </row>
    <row r="2101" spans="1:8">
      <c r="A2101" s="9"/>
      <c r="B2101" s="51"/>
      <c r="C2101" s="51"/>
      <c r="D2101" s="10"/>
      <c r="E2101" s="9"/>
      <c r="F2101" s="9"/>
      <c r="G2101" s="11"/>
      <c r="H2101" s="11"/>
    </row>
    <row r="2102" spans="1:8">
      <c r="A2102" s="9"/>
      <c r="B2102" s="51"/>
      <c r="C2102" s="51"/>
      <c r="D2102" s="10"/>
      <c r="E2102" s="9"/>
      <c r="F2102" s="9"/>
      <c r="G2102" s="11"/>
      <c r="H2102" s="11"/>
    </row>
    <row r="2103" spans="1:8">
      <c r="A2103" s="9"/>
      <c r="B2103" s="51"/>
      <c r="C2103" s="51"/>
      <c r="D2103" s="10"/>
      <c r="E2103" s="9"/>
      <c r="F2103" s="9"/>
      <c r="G2103" s="11"/>
      <c r="H2103" s="11"/>
    </row>
    <row r="2104" spans="1:8">
      <c r="A2104" s="9"/>
      <c r="B2104" s="51"/>
      <c r="C2104" s="51"/>
      <c r="D2104" s="10"/>
      <c r="E2104" s="9"/>
      <c r="F2104" s="9"/>
      <c r="G2104" s="11"/>
      <c r="H2104" s="11"/>
    </row>
    <row r="2105" spans="1:8">
      <c r="A2105" s="9"/>
      <c r="B2105" s="51"/>
      <c r="C2105" s="51"/>
      <c r="D2105" s="10"/>
      <c r="E2105" s="9"/>
      <c r="F2105" s="9"/>
      <c r="G2105" s="11"/>
      <c r="H2105" s="11"/>
    </row>
    <row r="2106" spans="1:8">
      <c r="A2106" s="9"/>
      <c r="B2106" s="51"/>
      <c r="C2106" s="51"/>
      <c r="D2106" s="10"/>
      <c r="E2106" s="9"/>
      <c r="F2106" s="9"/>
      <c r="G2106" s="11"/>
      <c r="H2106" s="11"/>
    </row>
    <row r="2107" spans="1:8">
      <c r="A2107" s="9"/>
      <c r="B2107" s="51"/>
      <c r="C2107" s="51"/>
      <c r="D2107" s="10"/>
      <c r="E2107" s="9"/>
      <c r="F2107" s="9"/>
      <c r="G2107" s="11"/>
      <c r="H2107" s="11"/>
    </row>
    <row r="2108" spans="1:8">
      <c r="A2108" s="9"/>
      <c r="B2108" s="51"/>
      <c r="C2108" s="51"/>
      <c r="D2108" s="10"/>
      <c r="E2108" s="9"/>
      <c r="F2108" s="9"/>
      <c r="G2108" s="11"/>
      <c r="H2108" s="11"/>
    </row>
    <row r="2109" spans="1:8">
      <c r="A2109" s="9"/>
      <c r="B2109" s="51"/>
      <c r="C2109" s="51"/>
      <c r="D2109" s="10"/>
      <c r="E2109" s="9"/>
      <c r="F2109" s="9"/>
      <c r="G2109" s="11"/>
      <c r="H2109" s="11"/>
    </row>
    <row r="2110" spans="1:8">
      <c r="A2110" s="9"/>
      <c r="B2110" s="51"/>
      <c r="C2110" s="51"/>
      <c r="D2110" s="10"/>
      <c r="E2110" s="9"/>
      <c r="F2110" s="9"/>
      <c r="G2110" s="11"/>
      <c r="H2110" s="11"/>
    </row>
    <row r="2111" spans="1:8">
      <c r="A2111" s="9"/>
      <c r="B2111" s="51"/>
      <c r="C2111" s="51"/>
      <c r="D2111" s="10"/>
      <c r="E2111" s="9"/>
      <c r="F2111" s="9"/>
      <c r="G2111" s="11"/>
      <c r="H2111" s="11"/>
    </row>
    <row r="2112" spans="1:8">
      <c r="A2112" s="9"/>
      <c r="B2112" s="51"/>
      <c r="C2112" s="51"/>
      <c r="D2112" s="10"/>
      <c r="E2112" s="9"/>
      <c r="F2112" s="9"/>
      <c r="G2112" s="11"/>
      <c r="H2112" s="11"/>
    </row>
    <row r="2113" spans="1:8">
      <c r="A2113" s="9"/>
      <c r="B2113" s="51"/>
      <c r="C2113" s="51"/>
      <c r="D2113" s="10"/>
      <c r="E2113" s="9"/>
      <c r="F2113" s="9"/>
      <c r="G2113" s="11"/>
      <c r="H2113" s="11"/>
    </row>
    <row r="2114" spans="1:8">
      <c r="A2114" s="9"/>
      <c r="B2114" s="51"/>
      <c r="C2114" s="51"/>
      <c r="D2114" s="10"/>
      <c r="E2114" s="9"/>
      <c r="F2114" s="9"/>
      <c r="G2114" s="11"/>
      <c r="H2114" s="11"/>
    </row>
    <row r="2115" spans="1:8">
      <c r="A2115" s="9"/>
      <c r="B2115" s="51"/>
      <c r="C2115" s="51"/>
      <c r="D2115" s="10"/>
      <c r="E2115" s="9"/>
      <c r="F2115" s="9"/>
      <c r="G2115" s="11"/>
      <c r="H2115" s="11"/>
    </row>
    <row r="2116" spans="1:8">
      <c r="A2116" s="9"/>
      <c r="B2116" s="51"/>
      <c r="C2116" s="51"/>
      <c r="D2116" s="10"/>
      <c r="E2116" s="9"/>
      <c r="F2116" s="9"/>
      <c r="G2116" s="11"/>
      <c r="H2116" s="11"/>
    </row>
    <row r="2117" spans="1:8">
      <c r="A2117" s="9"/>
      <c r="B2117" s="51"/>
      <c r="C2117" s="51"/>
      <c r="D2117" s="10"/>
      <c r="E2117" s="9"/>
      <c r="F2117" s="9"/>
      <c r="G2117" s="11"/>
      <c r="H2117" s="11"/>
    </row>
    <row r="2118" spans="1:8">
      <c r="A2118" s="9"/>
      <c r="B2118" s="51"/>
      <c r="C2118" s="51"/>
      <c r="D2118" s="10"/>
      <c r="E2118" s="9"/>
      <c r="F2118" s="9"/>
      <c r="G2118" s="11"/>
      <c r="H2118" s="11"/>
    </row>
    <row r="2119" spans="1:8">
      <c r="A2119" s="9"/>
      <c r="B2119" s="51"/>
      <c r="C2119" s="51"/>
      <c r="D2119" s="10"/>
      <c r="E2119" s="9"/>
      <c r="F2119" s="9"/>
      <c r="G2119" s="11"/>
      <c r="H2119" s="11"/>
    </row>
    <row r="2120" spans="1:8">
      <c r="A2120" s="9"/>
      <c r="B2120" s="51"/>
      <c r="C2120" s="51"/>
      <c r="D2120" s="10"/>
      <c r="E2120" s="9"/>
      <c r="F2120" s="9"/>
      <c r="G2120" s="11"/>
      <c r="H2120" s="11"/>
    </row>
    <row r="2121" spans="1:8">
      <c r="A2121" s="9"/>
      <c r="B2121" s="51"/>
      <c r="C2121" s="51"/>
      <c r="D2121" s="10"/>
      <c r="E2121" s="9"/>
      <c r="F2121" s="9"/>
      <c r="G2121" s="11"/>
      <c r="H2121" s="11"/>
    </row>
    <row r="2122" spans="1:8">
      <c r="A2122" s="9"/>
      <c r="B2122" s="51"/>
      <c r="C2122" s="51"/>
      <c r="D2122" s="10"/>
      <c r="E2122" s="9"/>
      <c r="F2122" s="9"/>
      <c r="G2122" s="11"/>
      <c r="H2122" s="11"/>
    </row>
    <row r="2123" spans="1:8">
      <c r="A2123" s="9"/>
      <c r="B2123" s="51"/>
      <c r="C2123" s="51"/>
      <c r="D2123" s="10"/>
      <c r="E2123" s="9"/>
      <c r="F2123" s="9"/>
      <c r="G2123" s="11"/>
      <c r="H2123" s="11"/>
    </row>
    <row r="2124" spans="1:8">
      <c r="A2124" s="9"/>
      <c r="B2124" s="51"/>
      <c r="C2124" s="51"/>
      <c r="D2124" s="10"/>
      <c r="E2124" s="9"/>
      <c r="F2124" s="9"/>
      <c r="G2124" s="11"/>
      <c r="H2124" s="11"/>
    </row>
    <row r="2125" spans="1:8">
      <c r="A2125" s="9"/>
      <c r="B2125" s="51"/>
      <c r="C2125" s="51"/>
      <c r="D2125" s="10"/>
      <c r="E2125" s="9"/>
      <c r="F2125" s="9"/>
      <c r="G2125" s="11"/>
      <c r="H2125" s="11"/>
    </row>
    <row r="2126" spans="1:8">
      <c r="A2126" s="9"/>
      <c r="B2126" s="51"/>
      <c r="C2126" s="51"/>
      <c r="D2126" s="10"/>
      <c r="E2126" s="9"/>
      <c r="F2126" s="9"/>
      <c r="G2126" s="11"/>
      <c r="H2126" s="11"/>
    </row>
    <row r="2127" spans="1:8">
      <c r="A2127" s="9"/>
      <c r="B2127" s="51"/>
      <c r="C2127" s="51"/>
      <c r="D2127" s="10"/>
      <c r="E2127" s="9"/>
      <c r="F2127" s="9"/>
      <c r="G2127" s="11"/>
      <c r="H2127" s="11"/>
    </row>
    <row r="2128" spans="1:8">
      <c r="A2128" s="9"/>
      <c r="B2128" s="51"/>
      <c r="C2128" s="51"/>
      <c r="D2128" s="10"/>
      <c r="E2128" s="9"/>
      <c r="F2128" s="9"/>
      <c r="G2128" s="11"/>
      <c r="H2128" s="11"/>
    </row>
    <row r="2129" spans="1:8">
      <c r="A2129" s="9"/>
      <c r="B2129" s="51"/>
      <c r="C2129" s="51"/>
      <c r="D2129" s="10"/>
      <c r="E2129" s="9"/>
      <c r="F2129" s="9"/>
      <c r="G2129" s="11"/>
      <c r="H2129" s="11"/>
    </row>
    <row r="2130" spans="1:8">
      <c r="A2130" s="9"/>
      <c r="B2130" s="51"/>
      <c r="C2130" s="51"/>
      <c r="D2130" s="10"/>
      <c r="E2130" s="9"/>
      <c r="F2130" s="9"/>
      <c r="G2130" s="11"/>
      <c r="H2130" s="11"/>
    </row>
    <row r="2131" spans="1:8">
      <c r="A2131" s="9"/>
      <c r="B2131" s="51"/>
      <c r="C2131" s="51"/>
      <c r="D2131" s="10"/>
      <c r="E2131" s="9"/>
      <c r="F2131" s="9"/>
      <c r="G2131" s="11"/>
      <c r="H2131" s="11"/>
    </row>
    <row r="2132" spans="1:8">
      <c r="A2132" s="9"/>
      <c r="B2132" s="51"/>
      <c r="C2132" s="51"/>
      <c r="D2132" s="10"/>
      <c r="E2132" s="9"/>
      <c r="F2132" s="9"/>
      <c r="G2132" s="11"/>
      <c r="H2132" s="11"/>
    </row>
    <row r="2133" spans="1:8">
      <c r="A2133" s="9"/>
      <c r="B2133" s="51"/>
      <c r="C2133" s="51"/>
      <c r="D2133" s="10"/>
      <c r="E2133" s="9"/>
      <c r="F2133" s="9"/>
      <c r="G2133" s="11"/>
      <c r="H2133" s="11"/>
    </row>
    <row r="2134" spans="1:8">
      <c r="A2134" s="9"/>
      <c r="B2134" s="51"/>
      <c r="C2134" s="51"/>
      <c r="D2134" s="10"/>
      <c r="E2134" s="9"/>
      <c r="F2134" s="9"/>
      <c r="G2134" s="11"/>
      <c r="H2134" s="11"/>
    </row>
    <row r="2135" spans="1:8">
      <c r="A2135" s="9"/>
      <c r="B2135" s="51"/>
      <c r="C2135" s="51"/>
      <c r="D2135" s="10"/>
      <c r="E2135" s="9"/>
      <c r="F2135" s="9"/>
      <c r="G2135" s="11"/>
      <c r="H2135" s="11"/>
    </row>
    <row r="2136" spans="1:8">
      <c r="A2136" s="9"/>
      <c r="B2136" s="51"/>
      <c r="C2136" s="51"/>
      <c r="D2136" s="10"/>
      <c r="E2136" s="9"/>
      <c r="F2136" s="9"/>
      <c r="G2136" s="11"/>
      <c r="H2136" s="11"/>
    </row>
    <row r="2137" spans="1:8">
      <c r="A2137" s="9"/>
      <c r="B2137" s="51"/>
      <c r="C2137" s="51"/>
      <c r="D2137" s="10"/>
      <c r="E2137" s="9"/>
      <c r="F2137" s="9"/>
      <c r="G2137" s="11"/>
      <c r="H2137" s="11"/>
    </row>
    <row r="2138" spans="1:8">
      <c r="A2138" s="9"/>
      <c r="B2138" s="51"/>
      <c r="C2138" s="51"/>
      <c r="D2138" s="10"/>
      <c r="E2138" s="9"/>
      <c r="F2138" s="9"/>
      <c r="G2138" s="11"/>
      <c r="H2138" s="11"/>
    </row>
    <row r="2139" spans="1:8">
      <c r="A2139" s="9"/>
      <c r="B2139" s="51"/>
      <c r="C2139" s="51"/>
      <c r="D2139" s="10"/>
      <c r="E2139" s="9"/>
      <c r="F2139" s="9"/>
      <c r="G2139" s="11"/>
      <c r="H2139" s="11"/>
    </row>
    <row r="2140" spans="1:8">
      <c r="A2140" s="9"/>
      <c r="B2140" s="51"/>
      <c r="C2140" s="51"/>
      <c r="D2140" s="10"/>
      <c r="E2140" s="9"/>
      <c r="F2140" s="9"/>
      <c r="G2140" s="11"/>
      <c r="H2140" s="11"/>
    </row>
    <row r="2141" spans="1:8">
      <c r="A2141" s="9"/>
      <c r="B2141" s="51"/>
      <c r="C2141" s="51"/>
      <c r="D2141" s="10"/>
      <c r="E2141" s="9"/>
      <c r="F2141" s="9"/>
      <c r="G2141" s="11"/>
      <c r="H2141" s="11"/>
    </row>
    <row r="2142" spans="1:8">
      <c r="A2142" s="9"/>
      <c r="B2142" s="51"/>
      <c r="C2142" s="51"/>
      <c r="D2142" s="10"/>
      <c r="E2142" s="9"/>
      <c r="F2142" s="9"/>
      <c r="G2142" s="11"/>
      <c r="H2142" s="11"/>
    </row>
    <row r="2143" spans="1:8">
      <c r="A2143" s="9"/>
      <c r="B2143" s="51"/>
      <c r="C2143" s="51"/>
      <c r="D2143" s="10"/>
      <c r="E2143" s="9"/>
      <c r="F2143" s="9"/>
      <c r="G2143" s="11"/>
      <c r="H2143" s="11"/>
    </row>
    <row r="2144" spans="1:8">
      <c r="A2144" s="9"/>
      <c r="B2144" s="51"/>
      <c r="C2144" s="51"/>
      <c r="D2144" s="10"/>
      <c r="E2144" s="9"/>
      <c r="F2144" s="9"/>
      <c r="G2144" s="11"/>
      <c r="H2144" s="11"/>
    </row>
    <row r="2145" spans="1:8">
      <c r="A2145" s="9"/>
      <c r="B2145" s="51"/>
      <c r="C2145" s="51"/>
      <c r="D2145" s="10"/>
      <c r="E2145" s="9"/>
      <c r="F2145" s="9"/>
      <c r="G2145" s="11"/>
      <c r="H2145" s="11"/>
    </row>
    <row r="2146" spans="1:8">
      <c r="A2146" s="9"/>
      <c r="B2146" s="51"/>
      <c r="C2146" s="51"/>
      <c r="D2146" s="10"/>
      <c r="E2146" s="9"/>
      <c r="F2146" s="9"/>
      <c r="G2146" s="11"/>
      <c r="H2146" s="11"/>
    </row>
    <row r="2147" spans="1:8">
      <c r="A2147" s="9"/>
      <c r="B2147" s="51"/>
      <c r="C2147" s="51"/>
      <c r="D2147" s="10"/>
      <c r="E2147" s="9"/>
      <c r="F2147" s="9"/>
      <c r="G2147" s="11"/>
      <c r="H2147" s="11"/>
    </row>
    <row r="2148" spans="1:8">
      <c r="A2148" s="9"/>
      <c r="B2148" s="51"/>
      <c r="C2148" s="51"/>
      <c r="D2148" s="10"/>
      <c r="E2148" s="9"/>
      <c r="F2148" s="9"/>
      <c r="G2148" s="11"/>
      <c r="H2148" s="11"/>
    </row>
    <row r="2149" spans="1:8">
      <c r="A2149" s="9"/>
      <c r="B2149" s="51"/>
      <c r="C2149" s="51"/>
      <c r="D2149" s="10"/>
      <c r="E2149" s="9"/>
      <c r="F2149" s="9"/>
      <c r="G2149" s="11"/>
      <c r="H2149" s="11"/>
    </row>
    <row r="2150" spans="1:8">
      <c r="A2150" s="9"/>
      <c r="B2150" s="51"/>
      <c r="C2150" s="51"/>
      <c r="D2150" s="10"/>
      <c r="E2150" s="9"/>
      <c r="F2150" s="9"/>
      <c r="G2150" s="11"/>
      <c r="H2150" s="11"/>
    </row>
    <row r="2151" spans="1:8">
      <c r="A2151" s="9"/>
      <c r="B2151" s="51"/>
      <c r="C2151" s="51"/>
      <c r="D2151" s="10"/>
      <c r="E2151" s="9"/>
      <c r="F2151" s="9"/>
      <c r="G2151" s="11"/>
      <c r="H2151" s="11"/>
    </row>
    <row r="2152" spans="1:8">
      <c r="A2152" s="9"/>
      <c r="B2152" s="51"/>
      <c r="C2152" s="51"/>
      <c r="D2152" s="10"/>
      <c r="E2152" s="9"/>
      <c r="F2152" s="9"/>
      <c r="G2152" s="11"/>
      <c r="H2152" s="11"/>
    </row>
    <row r="2153" spans="1:8">
      <c r="A2153" s="9"/>
      <c r="B2153" s="51"/>
      <c r="C2153" s="51"/>
      <c r="D2153" s="10"/>
      <c r="E2153" s="9"/>
      <c r="F2153" s="9"/>
      <c r="G2153" s="11"/>
      <c r="H2153" s="11"/>
    </row>
    <row r="2154" spans="1:8">
      <c r="A2154" s="9"/>
      <c r="B2154" s="51"/>
      <c r="C2154" s="51"/>
      <c r="D2154" s="10"/>
      <c r="E2154" s="9"/>
      <c r="F2154" s="9"/>
      <c r="G2154" s="11"/>
      <c r="H2154" s="11"/>
    </row>
    <row r="2155" spans="1:8">
      <c r="A2155" s="9"/>
      <c r="B2155" s="51"/>
      <c r="C2155" s="51"/>
      <c r="D2155" s="10"/>
      <c r="E2155" s="9"/>
      <c r="F2155" s="9"/>
      <c r="G2155" s="11"/>
      <c r="H2155" s="11"/>
    </row>
    <row r="2156" spans="1:8">
      <c r="A2156" s="9"/>
      <c r="B2156" s="51"/>
      <c r="C2156" s="51"/>
      <c r="D2156" s="10"/>
      <c r="E2156" s="9"/>
      <c r="F2156" s="9"/>
      <c r="G2156" s="11"/>
      <c r="H2156" s="11"/>
    </row>
    <row r="2157" spans="1:8">
      <c r="A2157" s="9"/>
      <c r="B2157" s="51"/>
      <c r="C2157" s="51"/>
      <c r="D2157" s="10"/>
      <c r="E2157" s="9"/>
      <c r="F2157" s="9"/>
      <c r="G2157" s="11"/>
      <c r="H2157" s="11"/>
    </row>
    <row r="2158" spans="1:8">
      <c r="A2158" s="9"/>
      <c r="B2158" s="51"/>
      <c r="C2158" s="51"/>
      <c r="D2158" s="10"/>
      <c r="E2158" s="9"/>
      <c r="F2158" s="9"/>
      <c r="G2158" s="11"/>
      <c r="H2158" s="11"/>
    </row>
    <row r="2159" spans="1:8">
      <c r="A2159" s="9"/>
      <c r="B2159" s="51"/>
      <c r="C2159" s="51"/>
      <c r="D2159" s="10"/>
      <c r="E2159" s="9"/>
      <c r="F2159" s="9"/>
      <c r="G2159" s="11"/>
      <c r="H2159" s="11"/>
    </row>
    <row r="2160" spans="1:8">
      <c r="A2160" s="9"/>
      <c r="B2160" s="51"/>
      <c r="C2160" s="51"/>
      <c r="D2160" s="10"/>
      <c r="E2160" s="9"/>
      <c r="F2160" s="9"/>
      <c r="G2160" s="11"/>
      <c r="H2160" s="11"/>
    </row>
    <row r="2161" spans="1:8">
      <c r="A2161" s="9"/>
      <c r="B2161" s="51"/>
      <c r="C2161" s="51"/>
      <c r="D2161" s="10"/>
      <c r="E2161" s="9"/>
      <c r="F2161" s="9"/>
      <c r="G2161" s="11"/>
      <c r="H2161" s="11"/>
    </row>
    <row r="2162" spans="1:8">
      <c r="A2162" s="9"/>
      <c r="B2162" s="51"/>
      <c r="C2162" s="51"/>
      <c r="D2162" s="10"/>
      <c r="E2162" s="9"/>
      <c r="F2162" s="9"/>
      <c r="G2162" s="11"/>
      <c r="H2162" s="11"/>
    </row>
    <row r="2163" spans="1:8">
      <c r="A2163" s="9"/>
      <c r="B2163" s="51"/>
      <c r="C2163" s="51"/>
      <c r="D2163" s="10"/>
      <c r="E2163" s="9"/>
      <c r="F2163" s="9"/>
      <c r="G2163" s="11"/>
      <c r="H2163" s="11"/>
    </row>
    <row r="2164" spans="1:8">
      <c r="A2164" s="9"/>
      <c r="B2164" s="51"/>
      <c r="C2164" s="51"/>
      <c r="D2164" s="10"/>
      <c r="E2164" s="9"/>
      <c r="F2164" s="9"/>
      <c r="G2164" s="11"/>
      <c r="H2164" s="11"/>
    </row>
    <row r="2165" spans="1:8">
      <c r="A2165" s="9"/>
      <c r="B2165" s="51"/>
      <c r="C2165" s="51"/>
      <c r="D2165" s="10"/>
      <c r="E2165" s="9"/>
      <c r="F2165" s="9"/>
      <c r="G2165" s="11"/>
      <c r="H2165" s="11"/>
    </row>
    <row r="2166" spans="1:8">
      <c r="A2166" s="9"/>
      <c r="B2166" s="51"/>
      <c r="C2166" s="51"/>
      <c r="D2166" s="10"/>
      <c r="E2166" s="9"/>
      <c r="F2166" s="9"/>
      <c r="G2166" s="11"/>
      <c r="H2166" s="11"/>
    </row>
    <row r="2167" spans="1:8">
      <c r="A2167" s="9"/>
      <c r="B2167" s="51"/>
      <c r="C2167" s="51"/>
      <c r="D2167" s="10"/>
      <c r="E2167" s="9"/>
      <c r="F2167" s="9"/>
      <c r="G2167" s="11"/>
      <c r="H2167" s="11"/>
    </row>
    <row r="2168" spans="1:8">
      <c r="A2168" s="9"/>
      <c r="B2168" s="51"/>
      <c r="C2168" s="51"/>
      <c r="D2168" s="10"/>
      <c r="E2168" s="9"/>
      <c r="F2168" s="9"/>
      <c r="G2168" s="11"/>
      <c r="H2168" s="11"/>
    </row>
    <row r="2169" spans="1:8">
      <c r="A2169" s="9"/>
      <c r="B2169" s="51"/>
      <c r="C2169" s="51"/>
      <c r="D2169" s="10"/>
      <c r="E2169" s="9"/>
      <c r="F2169" s="9"/>
      <c r="G2169" s="11"/>
      <c r="H2169" s="11"/>
    </row>
    <row r="2170" spans="1:8">
      <c r="A2170" s="9"/>
      <c r="B2170" s="51"/>
      <c r="C2170" s="51"/>
      <c r="D2170" s="10"/>
      <c r="E2170" s="9"/>
      <c r="F2170" s="9"/>
      <c r="G2170" s="11"/>
      <c r="H2170" s="11"/>
    </row>
    <row r="2171" spans="1:8">
      <c r="A2171" s="9"/>
      <c r="B2171" s="51"/>
      <c r="C2171" s="51"/>
      <c r="D2171" s="10"/>
      <c r="E2171" s="9"/>
      <c r="F2171" s="9"/>
      <c r="G2171" s="11"/>
      <c r="H2171" s="11"/>
    </row>
    <row r="2172" spans="1:8">
      <c r="A2172" s="9"/>
      <c r="B2172" s="51"/>
      <c r="C2172" s="51"/>
      <c r="D2172" s="10"/>
      <c r="E2172" s="9"/>
      <c r="F2172" s="9"/>
      <c r="G2172" s="11"/>
      <c r="H2172" s="11"/>
    </row>
    <row r="2173" spans="1:8">
      <c r="A2173" s="9"/>
      <c r="B2173" s="51"/>
      <c r="C2173" s="51"/>
      <c r="D2173" s="10"/>
      <c r="E2173" s="9"/>
      <c r="F2173" s="9"/>
      <c r="G2173" s="11"/>
      <c r="H2173" s="11"/>
    </row>
    <row r="2174" spans="1:8">
      <c r="A2174" s="9"/>
      <c r="B2174" s="51"/>
      <c r="C2174" s="51"/>
      <c r="D2174" s="10"/>
      <c r="E2174" s="9"/>
      <c r="F2174" s="9"/>
      <c r="G2174" s="11"/>
      <c r="H2174" s="11"/>
    </row>
    <row r="2175" spans="1:8">
      <c r="A2175" s="9"/>
      <c r="B2175" s="51"/>
      <c r="C2175" s="51"/>
      <c r="D2175" s="10"/>
      <c r="E2175" s="9"/>
      <c r="F2175" s="9"/>
      <c r="G2175" s="11"/>
      <c r="H2175" s="11"/>
    </row>
    <row r="2176" spans="1:8">
      <c r="A2176" s="9"/>
      <c r="B2176" s="51"/>
      <c r="C2176" s="51"/>
      <c r="D2176" s="10"/>
      <c r="E2176" s="9"/>
      <c r="F2176" s="9"/>
      <c r="G2176" s="11"/>
      <c r="H2176" s="11"/>
    </row>
    <row r="2177" spans="1:8">
      <c r="A2177" s="9"/>
      <c r="B2177" s="51"/>
      <c r="C2177" s="51"/>
      <c r="D2177" s="10"/>
      <c r="E2177" s="9"/>
      <c r="F2177" s="9"/>
      <c r="G2177" s="11"/>
      <c r="H2177" s="11"/>
    </row>
    <row r="2178" spans="1:8">
      <c r="A2178" s="9"/>
      <c r="B2178" s="51"/>
      <c r="C2178" s="51"/>
      <c r="D2178" s="10"/>
      <c r="E2178" s="9"/>
      <c r="F2178" s="9"/>
      <c r="G2178" s="11"/>
      <c r="H2178" s="11"/>
    </row>
    <row r="2179" spans="1:8">
      <c r="A2179" s="9"/>
      <c r="B2179" s="51"/>
      <c r="C2179" s="51"/>
      <c r="D2179" s="10"/>
      <c r="E2179" s="9"/>
      <c r="F2179" s="9"/>
      <c r="G2179" s="11"/>
      <c r="H2179" s="11"/>
    </row>
    <row r="2180" spans="1:8">
      <c r="A2180" s="9"/>
      <c r="B2180" s="51"/>
      <c r="C2180" s="51"/>
      <c r="D2180" s="10"/>
      <c r="E2180" s="9"/>
      <c r="F2180" s="9"/>
      <c r="G2180" s="11"/>
      <c r="H2180" s="11"/>
    </row>
    <row r="2181" spans="1:8">
      <c r="A2181" s="9"/>
      <c r="B2181" s="51"/>
      <c r="C2181" s="51"/>
      <c r="D2181" s="10"/>
      <c r="E2181" s="9"/>
      <c r="F2181" s="9"/>
      <c r="G2181" s="11"/>
      <c r="H2181" s="11"/>
    </row>
    <row r="2182" spans="1:8">
      <c r="A2182" s="9"/>
      <c r="B2182" s="51"/>
      <c r="C2182" s="51"/>
      <c r="D2182" s="10"/>
      <c r="E2182" s="9"/>
      <c r="F2182" s="9"/>
      <c r="G2182" s="11"/>
      <c r="H2182" s="11"/>
    </row>
    <row r="2183" spans="1:8">
      <c r="A2183" s="9"/>
      <c r="B2183" s="51"/>
      <c r="C2183" s="51"/>
      <c r="D2183" s="10"/>
      <c r="E2183" s="9"/>
      <c r="F2183" s="9"/>
      <c r="G2183" s="11"/>
      <c r="H2183" s="11"/>
    </row>
    <row r="2184" spans="1:8">
      <c r="A2184" s="9"/>
      <c r="B2184" s="51"/>
      <c r="C2184" s="51"/>
      <c r="D2184" s="10"/>
      <c r="E2184" s="9"/>
      <c r="F2184" s="9"/>
      <c r="G2184" s="11"/>
      <c r="H2184" s="11"/>
    </row>
    <row r="2185" spans="1:8">
      <c r="A2185" s="9"/>
      <c r="B2185" s="51"/>
      <c r="C2185" s="51"/>
      <c r="D2185" s="10"/>
      <c r="E2185" s="9"/>
      <c r="F2185" s="9"/>
      <c r="G2185" s="11"/>
      <c r="H2185" s="11"/>
    </row>
    <row r="2186" spans="1:8">
      <c r="A2186" s="9"/>
      <c r="B2186" s="51"/>
      <c r="C2186" s="51"/>
      <c r="D2186" s="10"/>
      <c r="E2186" s="9"/>
      <c r="F2186" s="9"/>
      <c r="G2186" s="11"/>
      <c r="H2186" s="11"/>
    </row>
    <row r="2187" spans="1:8">
      <c r="A2187" s="9"/>
      <c r="B2187" s="51"/>
      <c r="C2187" s="51"/>
      <c r="D2187" s="10"/>
      <c r="E2187" s="9"/>
      <c r="F2187" s="9"/>
      <c r="G2187" s="11"/>
      <c r="H2187" s="11"/>
    </row>
    <row r="2188" spans="1:8">
      <c r="A2188" s="9"/>
      <c r="B2188" s="51"/>
      <c r="C2188" s="51"/>
      <c r="D2188" s="10"/>
      <c r="E2188" s="9"/>
      <c r="F2188" s="9"/>
      <c r="G2188" s="11"/>
      <c r="H2188" s="11"/>
    </row>
    <row r="2189" spans="1:8">
      <c r="A2189" s="9"/>
      <c r="B2189" s="51"/>
      <c r="C2189" s="51"/>
      <c r="D2189" s="10"/>
      <c r="E2189" s="9"/>
      <c r="F2189" s="9"/>
      <c r="G2189" s="11"/>
      <c r="H2189" s="11"/>
    </row>
    <row r="2190" spans="1:8">
      <c r="A2190" s="9"/>
      <c r="B2190" s="51"/>
      <c r="C2190" s="51"/>
      <c r="D2190" s="10"/>
      <c r="E2190" s="9"/>
      <c r="F2190" s="9"/>
      <c r="G2190" s="11"/>
      <c r="H2190" s="11"/>
    </row>
    <row r="2191" spans="1:8">
      <c r="A2191" s="9"/>
      <c r="B2191" s="51"/>
      <c r="C2191" s="51"/>
      <c r="D2191" s="10"/>
      <c r="E2191" s="9"/>
      <c r="F2191" s="9"/>
      <c r="G2191" s="11"/>
      <c r="H2191" s="11"/>
    </row>
    <row r="2192" spans="1:8">
      <c r="A2192" s="9"/>
      <c r="B2192" s="51"/>
      <c r="C2192" s="51"/>
      <c r="D2192" s="10"/>
      <c r="E2192" s="9"/>
      <c r="F2192" s="9"/>
      <c r="G2192" s="11"/>
      <c r="H2192" s="11"/>
    </row>
    <row r="2193" spans="1:8">
      <c r="A2193" s="9"/>
      <c r="B2193" s="51"/>
      <c r="C2193" s="51"/>
      <c r="D2193" s="10"/>
      <c r="E2193" s="9"/>
      <c r="F2193" s="9"/>
      <c r="G2193" s="11"/>
      <c r="H2193" s="11"/>
    </row>
    <row r="2194" spans="1:8">
      <c r="A2194" s="9"/>
      <c r="B2194" s="51"/>
      <c r="C2194" s="51"/>
      <c r="D2194" s="10"/>
      <c r="E2194" s="9"/>
      <c r="F2194" s="9"/>
      <c r="G2194" s="11"/>
      <c r="H2194" s="11"/>
    </row>
    <row r="2195" spans="1:8">
      <c r="A2195" s="9"/>
      <c r="B2195" s="51"/>
      <c r="C2195" s="51"/>
      <c r="D2195" s="10"/>
      <c r="E2195" s="9"/>
      <c r="F2195" s="9"/>
      <c r="G2195" s="11"/>
      <c r="H2195" s="11"/>
    </row>
    <row r="2196" spans="1:8">
      <c r="A2196" s="9"/>
      <c r="B2196" s="51"/>
      <c r="C2196" s="51"/>
      <c r="D2196" s="10"/>
      <c r="E2196" s="9"/>
      <c r="F2196" s="9"/>
      <c r="G2196" s="11"/>
      <c r="H2196" s="11"/>
    </row>
    <row r="2197" spans="1:8">
      <c r="A2197" s="9"/>
      <c r="B2197" s="51"/>
      <c r="C2197" s="51"/>
      <c r="D2197" s="10"/>
      <c r="E2197" s="9"/>
      <c r="F2197" s="9"/>
      <c r="G2197" s="11"/>
      <c r="H2197" s="11"/>
    </row>
    <row r="2198" spans="1:8">
      <c r="A2198" s="9"/>
      <c r="B2198" s="51"/>
      <c r="C2198" s="51"/>
      <c r="D2198" s="10"/>
      <c r="E2198" s="9"/>
      <c r="F2198" s="9"/>
      <c r="G2198" s="11"/>
      <c r="H2198" s="11"/>
    </row>
    <row r="2199" spans="1:8">
      <c r="A2199" s="9"/>
      <c r="B2199" s="51"/>
      <c r="C2199" s="51"/>
      <c r="D2199" s="10"/>
      <c r="E2199" s="9"/>
      <c r="F2199" s="9"/>
      <c r="G2199" s="11"/>
      <c r="H2199" s="11"/>
    </row>
    <row r="2200" spans="1:8">
      <c r="A2200" s="9"/>
      <c r="B2200" s="51"/>
      <c r="C2200" s="51"/>
      <c r="D2200" s="10"/>
      <c r="E2200" s="9"/>
      <c r="F2200" s="9"/>
      <c r="G2200" s="11"/>
      <c r="H2200" s="11"/>
    </row>
    <row r="2201" spans="1:8">
      <c r="A2201" s="9"/>
      <c r="B2201" s="51"/>
      <c r="C2201" s="51"/>
      <c r="D2201" s="10"/>
      <c r="E2201" s="9"/>
      <c r="F2201" s="9"/>
      <c r="G2201" s="11"/>
      <c r="H2201" s="11"/>
    </row>
    <row r="2202" spans="1:8">
      <c r="A2202" s="9"/>
      <c r="B2202" s="51"/>
      <c r="C2202" s="51"/>
      <c r="D2202" s="10"/>
      <c r="E2202" s="9"/>
      <c r="F2202" s="9"/>
      <c r="G2202" s="11"/>
      <c r="H2202" s="11"/>
    </row>
    <row r="2203" spans="1:8">
      <c r="A2203" s="9"/>
      <c r="B2203" s="51"/>
      <c r="C2203" s="51"/>
      <c r="D2203" s="10"/>
      <c r="E2203" s="9"/>
      <c r="F2203" s="9"/>
      <c r="G2203" s="11"/>
      <c r="H2203" s="11"/>
    </row>
    <row r="2204" spans="1:8">
      <c r="A2204" s="9"/>
      <c r="B2204" s="51"/>
      <c r="C2204" s="51"/>
      <c r="D2204" s="10"/>
      <c r="E2204" s="9"/>
      <c r="F2204" s="9"/>
      <c r="G2204" s="11"/>
      <c r="H2204" s="11"/>
    </row>
    <row r="2205" spans="1:8">
      <c r="A2205" s="9"/>
      <c r="B2205" s="51"/>
      <c r="C2205" s="51"/>
      <c r="D2205" s="10"/>
      <c r="E2205" s="9"/>
      <c r="F2205" s="9"/>
      <c r="G2205" s="11"/>
      <c r="H2205" s="11"/>
    </row>
    <row r="2206" spans="1:8">
      <c r="A2206" s="9"/>
      <c r="B2206" s="51"/>
      <c r="C2206" s="51"/>
      <c r="D2206" s="10"/>
      <c r="E2206" s="9"/>
      <c r="F2206" s="9"/>
      <c r="G2206" s="11"/>
      <c r="H2206" s="11"/>
    </row>
    <row r="2207" spans="1:8">
      <c r="A2207" s="9"/>
      <c r="B2207" s="51"/>
      <c r="C2207" s="51"/>
      <c r="D2207" s="10"/>
      <c r="E2207" s="9"/>
      <c r="F2207" s="9"/>
      <c r="G2207" s="11"/>
      <c r="H2207" s="11"/>
    </row>
    <row r="2208" spans="1:8">
      <c r="A2208" s="9"/>
      <c r="B2208" s="51"/>
      <c r="C2208" s="51"/>
      <c r="D2208" s="10"/>
      <c r="E2208" s="9"/>
      <c r="F2208" s="9"/>
      <c r="G2208" s="11"/>
      <c r="H2208" s="11"/>
    </row>
    <row r="2209" spans="1:8">
      <c r="A2209" s="9"/>
      <c r="B2209" s="51"/>
      <c r="C2209" s="51"/>
      <c r="D2209" s="10"/>
      <c r="E2209" s="9"/>
      <c r="F2209" s="9"/>
      <c r="G2209" s="11"/>
      <c r="H2209" s="11"/>
    </row>
    <row r="2210" spans="1:8">
      <c r="A2210" s="9"/>
      <c r="B2210" s="51"/>
      <c r="C2210" s="51"/>
      <c r="D2210" s="10"/>
      <c r="E2210" s="9"/>
      <c r="F2210" s="9"/>
      <c r="G2210" s="11"/>
      <c r="H2210" s="11"/>
    </row>
    <row r="2211" spans="1:8">
      <c r="A2211" s="9"/>
      <c r="B2211" s="51"/>
      <c r="C2211" s="51"/>
      <c r="D2211" s="10"/>
      <c r="E2211" s="9"/>
      <c r="F2211" s="9"/>
      <c r="G2211" s="11"/>
      <c r="H2211" s="11"/>
    </row>
    <row r="2212" spans="1:8">
      <c r="A2212" s="9"/>
      <c r="B2212" s="51"/>
      <c r="C2212" s="51"/>
      <c r="D2212" s="10"/>
      <c r="E2212" s="9"/>
      <c r="F2212" s="9"/>
      <c r="G2212" s="11"/>
      <c r="H2212" s="11"/>
    </row>
    <row r="2213" spans="1:8">
      <c r="A2213" s="9"/>
      <c r="B2213" s="51"/>
      <c r="C2213" s="51"/>
      <c r="D2213" s="10"/>
      <c r="E2213" s="9"/>
      <c r="F2213" s="9"/>
      <c r="G2213" s="11"/>
      <c r="H2213" s="11"/>
    </row>
    <row r="2214" spans="1:8">
      <c r="A2214" s="9"/>
      <c r="B2214" s="51"/>
      <c r="C2214" s="51"/>
      <c r="D2214" s="10"/>
      <c r="E2214" s="9"/>
      <c r="F2214" s="9"/>
      <c r="G2214" s="11"/>
      <c r="H2214" s="11"/>
    </row>
    <row r="2215" spans="1:8">
      <c r="A2215" s="9"/>
      <c r="B2215" s="51"/>
      <c r="C2215" s="51"/>
      <c r="D2215" s="10"/>
      <c r="E2215" s="9"/>
      <c r="F2215" s="9"/>
      <c r="G2215" s="11"/>
      <c r="H2215" s="11"/>
    </row>
    <row r="2216" spans="1:8">
      <c r="A2216" s="9"/>
      <c r="B2216" s="51"/>
      <c r="C2216" s="51"/>
      <c r="D2216" s="10"/>
      <c r="E2216" s="9"/>
      <c r="F2216" s="9"/>
      <c r="G2216" s="11"/>
      <c r="H2216" s="11"/>
    </row>
    <row r="2217" spans="1:8">
      <c r="A2217" s="9"/>
      <c r="B2217" s="51"/>
      <c r="C2217" s="51"/>
      <c r="D2217" s="10"/>
      <c r="E2217" s="9"/>
      <c r="F2217" s="9"/>
      <c r="G2217" s="11"/>
      <c r="H2217" s="11"/>
    </row>
    <row r="2218" spans="1:8">
      <c r="A2218" s="9"/>
      <c r="B2218" s="51"/>
      <c r="C2218" s="51"/>
      <c r="D2218" s="10"/>
      <c r="E2218" s="9"/>
      <c r="F2218" s="9"/>
      <c r="G2218" s="11"/>
      <c r="H2218" s="11"/>
    </row>
    <row r="2219" spans="1:8">
      <c r="A2219" s="9"/>
      <c r="B2219" s="51"/>
      <c r="C2219" s="51"/>
      <c r="D2219" s="10"/>
      <c r="E2219" s="9"/>
      <c r="F2219" s="9"/>
      <c r="G2219" s="11"/>
      <c r="H2219" s="11"/>
    </row>
    <row r="2220" spans="1:8">
      <c r="A2220" s="9"/>
      <c r="B2220" s="51"/>
      <c r="C2220" s="51"/>
      <c r="D2220" s="10"/>
      <c r="E2220" s="9"/>
      <c r="F2220" s="9"/>
      <c r="G2220" s="11"/>
      <c r="H2220" s="11"/>
    </row>
    <row r="2221" spans="1:8">
      <c r="A2221" s="9"/>
      <c r="B2221" s="51"/>
      <c r="C2221" s="51"/>
      <c r="D2221" s="10"/>
      <c r="E2221" s="9"/>
      <c r="F2221" s="9"/>
      <c r="G2221" s="11"/>
      <c r="H2221" s="11"/>
    </row>
    <row r="2222" spans="1:8">
      <c r="A2222" s="9"/>
      <c r="B2222" s="51"/>
      <c r="C2222" s="51"/>
      <c r="D2222" s="10"/>
      <c r="E2222" s="9"/>
      <c r="F2222" s="9"/>
      <c r="G2222" s="11"/>
      <c r="H2222" s="11"/>
    </row>
    <row r="2223" spans="1:8">
      <c r="A2223" s="9"/>
      <c r="B2223" s="51"/>
      <c r="C2223" s="51"/>
      <c r="D2223" s="10"/>
      <c r="E2223" s="9"/>
      <c r="F2223" s="9"/>
      <c r="G2223" s="11"/>
      <c r="H2223" s="11"/>
    </row>
    <row r="2224" spans="1:8">
      <c r="A2224" s="9"/>
      <c r="B2224" s="51"/>
      <c r="C2224" s="51"/>
      <c r="D2224" s="10"/>
      <c r="E2224" s="9"/>
      <c r="F2224" s="9"/>
      <c r="G2224" s="11"/>
      <c r="H2224" s="11"/>
    </row>
    <row r="2225" spans="1:8">
      <c r="A2225" s="9"/>
      <c r="B2225" s="51"/>
      <c r="C2225" s="51"/>
      <c r="D2225" s="10"/>
      <c r="E2225" s="9"/>
      <c r="F2225" s="9"/>
      <c r="G2225" s="11"/>
      <c r="H2225" s="11"/>
    </row>
    <row r="2226" spans="1:8">
      <c r="A2226" s="9"/>
      <c r="B2226" s="51"/>
      <c r="C2226" s="51"/>
      <c r="D2226" s="10"/>
      <c r="E2226" s="9"/>
      <c r="F2226" s="9"/>
      <c r="G2226" s="11"/>
      <c r="H2226" s="11"/>
    </row>
    <row r="2227" spans="1:8">
      <c r="A2227" s="9"/>
      <c r="B2227" s="51"/>
      <c r="C2227" s="51"/>
      <c r="D2227" s="10"/>
      <c r="E2227" s="9"/>
      <c r="F2227" s="9"/>
      <c r="G2227" s="11"/>
      <c r="H2227" s="11"/>
    </row>
    <row r="2228" spans="1:8">
      <c r="A2228" s="9"/>
      <c r="B2228" s="51"/>
      <c r="C2228" s="51"/>
      <c r="D2228" s="10"/>
      <c r="E2228" s="9"/>
      <c r="F2228" s="9"/>
      <c r="G2228" s="11"/>
      <c r="H2228" s="11"/>
    </row>
    <row r="2229" spans="1:8">
      <c r="A2229" s="9"/>
      <c r="B2229" s="51"/>
      <c r="C2229" s="51"/>
      <c r="D2229" s="10"/>
      <c r="E2229" s="9"/>
      <c r="F2229" s="9"/>
      <c r="G2229" s="11"/>
      <c r="H2229" s="11"/>
    </row>
    <row r="2230" spans="1:8">
      <c r="A2230" s="9"/>
      <c r="B2230" s="51"/>
      <c r="C2230" s="51"/>
      <c r="D2230" s="10"/>
      <c r="E2230" s="9"/>
      <c r="F2230" s="9"/>
      <c r="G2230" s="11"/>
      <c r="H2230" s="11"/>
    </row>
    <row r="2231" spans="1:8">
      <c r="A2231" s="9"/>
      <c r="B2231" s="51"/>
      <c r="C2231" s="51"/>
      <c r="D2231" s="10"/>
      <c r="E2231" s="9"/>
      <c r="F2231" s="9"/>
      <c r="G2231" s="11"/>
      <c r="H2231" s="11"/>
    </row>
    <row r="2232" spans="1:8">
      <c r="A2232" s="9"/>
      <c r="B2232" s="51"/>
      <c r="C2232" s="51"/>
      <c r="D2232" s="10"/>
      <c r="E2232" s="9"/>
      <c r="F2232" s="9"/>
      <c r="G2232" s="11"/>
      <c r="H2232" s="11"/>
    </row>
    <row r="2233" spans="1:8">
      <c r="A2233" s="9"/>
      <c r="B2233" s="51"/>
      <c r="C2233" s="51"/>
      <c r="D2233" s="10"/>
      <c r="E2233" s="9"/>
      <c r="F2233" s="9"/>
      <c r="G2233" s="11"/>
      <c r="H2233" s="11"/>
    </row>
    <row r="2234" spans="1:8">
      <c r="A2234" s="9"/>
      <c r="B2234" s="51"/>
      <c r="C2234" s="51"/>
      <c r="D2234" s="10"/>
      <c r="E2234" s="9"/>
      <c r="F2234" s="9"/>
      <c r="G2234" s="11"/>
      <c r="H2234" s="11"/>
    </row>
    <row r="2235" spans="1:8">
      <c r="A2235" s="9"/>
      <c r="B2235" s="51"/>
      <c r="C2235" s="51"/>
      <c r="D2235" s="10"/>
      <c r="E2235" s="9"/>
      <c r="F2235" s="9"/>
      <c r="G2235" s="11"/>
      <c r="H2235" s="11"/>
    </row>
    <row r="2236" spans="1:8">
      <c r="A2236" s="9"/>
      <c r="B2236" s="51"/>
      <c r="C2236" s="51"/>
      <c r="D2236" s="10"/>
      <c r="E2236" s="9"/>
      <c r="F2236" s="9"/>
      <c r="G2236" s="11"/>
      <c r="H2236" s="11"/>
    </row>
    <row r="2237" spans="1:8">
      <c r="A2237" s="9"/>
      <c r="B2237" s="51"/>
      <c r="C2237" s="51"/>
      <c r="D2237" s="10"/>
      <c r="E2237" s="9"/>
      <c r="F2237" s="9"/>
      <c r="G2237" s="11"/>
      <c r="H2237" s="11"/>
    </row>
    <row r="2238" spans="1:8">
      <c r="A2238" s="9"/>
      <c r="B2238" s="51"/>
      <c r="C2238" s="51"/>
      <c r="D2238" s="10"/>
      <c r="E2238" s="9"/>
      <c r="F2238" s="9"/>
      <c r="G2238" s="11"/>
      <c r="H2238" s="11"/>
    </row>
    <row r="2239" spans="1:8">
      <c r="A2239" s="9"/>
      <c r="B2239" s="51"/>
      <c r="C2239" s="51"/>
      <c r="D2239" s="10"/>
      <c r="E2239" s="9"/>
      <c r="F2239" s="9"/>
      <c r="G2239" s="11"/>
      <c r="H2239" s="11"/>
    </row>
    <row r="2240" spans="1:8">
      <c r="A2240" s="9"/>
      <c r="B2240" s="51"/>
      <c r="C2240" s="51"/>
      <c r="D2240" s="10"/>
      <c r="E2240" s="9"/>
      <c r="F2240" s="9"/>
      <c r="G2240" s="11"/>
      <c r="H2240" s="11"/>
    </row>
    <row r="2241" spans="1:8">
      <c r="A2241" s="9"/>
      <c r="B2241" s="51"/>
      <c r="C2241" s="51"/>
      <c r="D2241" s="10"/>
      <c r="E2241" s="9"/>
      <c r="F2241" s="9"/>
      <c r="G2241" s="11"/>
      <c r="H2241" s="11"/>
    </row>
    <row r="2242" spans="1:8">
      <c r="A2242" s="9"/>
      <c r="B2242" s="51"/>
      <c r="C2242" s="51"/>
      <c r="D2242" s="10"/>
      <c r="E2242" s="9"/>
      <c r="F2242" s="9"/>
      <c r="G2242" s="11"/>
      <c r="H2242" s="11"/>
    </row>
    <row r="2243" spans="1:8">
      <c r="A2243" s="9"/>
      <c r="B2243" s="51"/>
      <c r="C2243" s="51"/>
      <c r="D2243" s="10"/>
      <c r="E2243" s="9"/>
      <c r="F2243" s="9"/>
      <c r="G2243" s="11"/>
      <c r="H2243" s="11"/>
    </row>
    <row r="2244" spans="1:8">
      <c r="A2244" s="9"/>
      <c r="B2244" s="51"/>
      <c r="C2244" s="51"/>
      <c r="D2244" s="10"/>
      <c r="E2244" s="9"/>
      <c r="F2244" s="9"/>
      <c r="G2244" s="11"/>
      <c r="H2244" s="11"/>
    </row>
    <row r="2245" spans="1:8">
      <c r="A2245" s="9"/>
      <c r="B2245" s="51"/>
      <c r="C2245" s="51"/>
      <c r="D2245" s="10"/>
      <c r="E2245" s="9"/>
      <c r="F2245" s="9"/>
      <c r="G2245" s="11"/>
      <c r="H2245" s="11"/>
    </row>
    <row r="2246" spans="1:8">
      <c r="A2246" s="9"/>
      <c r="B2246" s="51"/>
      <c r="C2246" s="51"/>
      <c r="D2246" s="10"/>
      <c r="E2246" s="9"/>
      <c r="F2246" s="9"/>
      <c r="G2246" s="11"/>
      <c r="H2246" s="11"/>
    </row>
    <row r="2247" spans="1:8">
      <c r="A2247" s="9"/>
      <c r="B2247" s="51"/>
      <c r="C2247" s="51"/>
      <c r="D2247" s="10"/>
      <c r="E2247" s="9"/>
      <c r="F2247" s="9"/>
      <c r="G2247" s="11"/>
      <c r="H2247" s="11"/>
    </row>
    <row r="2248" spans="1:8">
      <c r="A2248" s="9"/>
      <c r="B2248" s="51"/>
      <c r="C2248" s="51"/>
      <c r="D2248" s="10"/>
      <c r="E2248" s="9"/>
      <c r="F2248" s="9"/>
      <c r="G2248" s="11"/>
      <c r="H2248" s="11"/>
    </row>
    <row r="2249" spans="1:8">
      <c r="A2249" s="9"/>
      <c r="B2249" s="51"/>
      <c r="C2249" s="51"/>
      <c r="D2249" s="10"/>
      <c r="E2249" s="9"/>
      <c r="F2249" s="9"/>
      <c r="G2249" s="11"/>
      <c r="H2249" s="11"/>
    </row>
    <row r="2250" spans="1:8">
      <c r="A2250" s="9"/>
      <c r="B2250" s="51"/>
      <c r="C2250" s="51"/>
      <c r="D2250" s="10"/>
      <c r="E2250" s="9"/>
      <c r="F2250" s="9"/>
      <c r="G2250" s="11"/>
      <c r="H2250" s="11"/>
    </row>
    <row r="2251" spans="1:8">
      <c r="A2251" s="9"/>
      <c r="B2251" s="51"/>
      <c r="C2251" s="51"/>
      <c r="D2251" s="10"/>
      <c r="E2251" s="9"/>
      <c r="F2251" s="9"/>
      <c r="G2251" s="11"/>
      <c r="H2251" s="11"/>
    </row>
    <row r="2252" spans="1:8">
      <c r="A2252" s="9"/>
      <c r="B2252" s="51"/>
      <c r="C2252" s="51"/>
      <c r="D2252" s="10"/>
      <c r="E2252" s="9"/>
      <c r="F2252" s="9"/>
      <c r="G2252" s="11"/>
      <c r="H2252" s="11"/>
    </row>
    <row r="2253" spans="1:8">
      <c r="A2253" s="9"/>
      <c r="B2253" s="51"/>
      <c r="C2253" s="51"/>
      <c r="D2253" s="10"/>
      <c r="E2253" s="9"/>
      <c r="F2253" s="9"/>
      <c r="G2253" s="11"/>
      <c r="H2253" s="11"/>
    </row>
    <row r="2254" spans="1:8">
      <c r="A2254" s="9"/>
      <c r="B2254" s="51"/>
      <c r="C2254" s="51"/>
      <c r="D2254" s="10"/>
      <c r="E2254" s="9"/>
      <c r="F2254" s="9"/>
      <c r="G2254" s="11"/>
      <c r="H2254" s="11"/>
    </row>
    <row r="2255" spans="1:8">
      <c r="A2255" s="9"/>
      <c r="B2255" s="51"/>
      <c r="C2255" s="51"/>
      <c r="D2255" s="10"/>
      <c r="E2255" s="9"/>
      <c r="F2255" s="9"/>
      <c r="G2255" s="11"/>
      <c r="H2255" s="11"/>
    </row>
    <row r="2256" spans="1:8">
      <c r="A2256" s="9"/>
      <c r="B2256" s="51"/>
      <c r="C2256" s="51"/>
      <c r="D2256" s="10"/>
      <c r="E2256" s="9"/>
      <c r="F2256" s="9"/>
      <c r="G2256" s="11"/>
      <c r="H2256" s="11"/>
    </row>
    <row r="2257" spans="1:8">
      <c r="A2257" s="9"/>
      <c r="B2257" s="51"/>
      <c r="C2257" s="51"/>
      <c r="D2257" s="10"/>
      <c r="E2257" s="9"/>
      <c r="F2257" s="9"/>
      <c r="G2257" s="11"/>
      <c r="H2257" s="11"/>
    </row>
    <row r="2258" spans="1:8">
      <c r="A2258" s="9"/>
      <c r="B2258" s="51"/>
      <c r="C2258" s="51"/>
      <c r="D2258" s="10"/>
      <c r="E2258" s="9"/>
      <c r="F2258" s="9"/>
      <c r="G2258" s="11"/>
      <c r="H2258" s="11"/>
    </row>
    <row r="2259" spans="1:8">
      <c r="A2259" s="9"/>
      <c r="B2259" s="51"/>
      <c r="C2259" s="51"/>
      <c r="D2259" s="10"/>
      <c r="E2259" s="9"/>
      <c r="F2259" s="9"/>
      <c r="G2259" s="11"/>
      <c r="H2259" s="11"/>
    </row>
    <row r="2260" spans="1:8">
      <c r="A2260" s="9"/>
      <c r="B2260" s="51"/>
      <c r="C2260" s="51"/>
      <c r="D2260" s="10"/>
      <c r="E2260" s="9"/>
      <c r="F2260" s="9"/>
      <c r="G2260" s="11"/>
      <c r="H2260" s="11"/>
    </row>
    <row r="2261" spans="1:8">
      <c r="A2261" s="9"/>
      <c r="B2261" s="51"/>
      <c r="C2261" s="51"/>
      <c r="D2261" s="10"/>
      <c r="E2261" s="9"/>
      <c r="F2261" s="9"/>
      <c r="G2261" s="11"/>
      <c r="H2261" s="11"/>
    </row>
    <row r="2262" spans="1:8">
      <c r="A2262" s="9"/>
      <c r="B2262" s="51"/>
      <c r="C2262" s="51"/>
      <c r="D2262" s="10"/>
      <c r="E2262" s="9"/>
      <c r="F2262" s="9"/>
      <c r="G2262" s="11"/>
      <c r="H2262" s="11"/>
    </row>
    <row r="2263" spans="1:8">
      <c r="A2263" s="9"/>
      <c r="B2263" s="51"/>
      <c r="C2263" s="51"/>
      <c r="D2263" s="10"/>
      <c r="E2263" s="9"/>
      <c r="F2263" s="9"/>
      <c r="G2263" s="11"/>
      <c r="H2263" s="11"/>
    </row>
    <row r="2264" spans="1:8">
      <c r="A2264" s="9"/>
      <c r="B2264" s="51"/>
      <c r="C2264" s="51"/>
      <c r="D2264" s="10"/>
      <c r="E2264" s="9"/>
      <c r="F2264" s="9"/>
      <c r="G2264" s="11"/>
      <c r="H2264" s="11"/>
    </row>
    <row r="2265" spans="1:8">
      <c r="A2265" s="9"/>
      <c r="B2265" s="51"/>
      <c r="C2265" s="51"/>
      <c r="D2265" s="10"/>
      <c r="E2265" s="9"/>
      <c r="F2265" s="9"/>
      <c r="G2265" s="11"/>
      <c r="H2265" s="11"/>
    </row>
    <row r="2266" spans="1:8">
      <c r="A2266" s="9"/>
      <c r="B2266" s="51"/>
      <c r="C2266" s="51"/>
      <c r="D2266" s="10"/>
      <c r="E2266" s="9"/>
      <c r="F2266" s="9"/>
      <c r="G2266" s="11"/>
      <c r="H2266" s="11"/>
    </row>
    <row r="2267" spans="1:8">
      <c r="A2267" s="9"/>
      <c r="B2267" s="51"/>
      <c r="C2267" s="51"/>
      <c r="D2267" s="10"/>
      <c r="E2267" s="9"/>
      <c r="F2267" s="9"/>
      <c r="G2267" s="11"/>
      <c r="H2267" s="11"/>
    </row>
    <row r="2268" spans="1:8">
      <c r="A2268" s="9"/>
      <c r="B2268" s="51"/>
      <c r="C2268" s="51"/>
      <c r="D2268" s="10"/>
      <c r="E2268" s="9"/>
      <c r="F2268" s="9"/>
      <c r="G2268" s="11"/>
      <c r="H2268" s="11"/>
    </row>
    <row r="2269" spans="1:8">
      <c r="A2269" s="9"/>
      <c r="B2269" s="51"/>
      <c r="C2269" s="51"/>
      <c r="D2269" s="10"/>
      <c r="E2269" s="9"/>
      <c r="F2269" s="9"/>
      <c r="G2269" s="11"/>
      <c r="H2269" s="11"/>
    </row>
    <row r="2270" spans="1:8">
      <c r="A2270" s="9"/>
      <c r="B2270" s="51"/>
      <c r="C2270" s="51"/>
      <c r="D2270" s="10"/>
      <c r="E2270" s="9"/>
      <c r="F2270" s="9"/>
      <c r="G2270" s="11"/>
      <c r="H2270" s="11"/>
    </row>
    <row r="2271" spans="1:8">
      <c r="A2271" s="9"/>
      <c r="B2271" s="51"/>
      <c r="C2271" s="51"/>
      <c r="D2271" s="10"/>
      <c r="E2271" s="9"/>
      <c r="F2271" s="9"/>
      <c r="G2271" s="11"/>
      <c r="H2271" s="11"/>
    </row>
    <row r="2272" spans="1:8">
      <c r="A2272" s="9"/>
      <c r="B2272" s="51"/>
      <c r="C2272" s="51"/>
      <c r="D2272" s="10"/>
      <c r="E2272" s="9"/>
      <c r="F2272" s="9"/>
      <c r="G2272" s="11"/>
      <c r="H2272" s="11"/>
    </row>
    <row r="2273" spans="1:8">
      <c r="A2273" s="9"/>
      <c r="B2273" s="51"/>
      <c r="C2273" s="51"/>
      <c r="D2273" s="10"/>
      <c r="E2273" s="9"/>
      <c r="F2273" s="9"/>
      <c r="G2273" s="11"/>
      <c r="H2273" s="11"/>
    </row>
    <row r="2274" spans="1:8">
      <c r="A2274" s="9"/>
      <c r="B2274" s="51"/>
      <c r="C2274" s="51"/>
      <c r="D2274" s="10"/>
      <c r="E2274" s="9"/>
      <c r="F2274" s="9"/>
      <c r="G2274" s="11"/>
      <c r="H2274" s="11"/>
    </row>
    <row r="2275" spans="1:8">
      <c r="A2275" s="9"/>
      <c r="B2275" s="51"/>
      <c r="C2275" s="51"/>
      <c r="D2275" s="10"/>
      <c r="E2275" s="9"/>
      <c r="F2275" s="9"/>
      <c r="G2275" s="11"/>
      <c r="H2275" s="11"/>
    </row>
    <row r="2276" spans="1:8">
      <c r="A2276" s="9"/>
      <c r="B2276" s="51"/>
      <c r="C2276" s="51"/>
      <c r="D2276" s="10"/>
      <c r="E2276" s="9"/>
      <c r="F2276" s="9"/>
      <c r="G2276" s="11"/>
      <c r="H2276" s="11"/>
    </row>
    <row r="2277" spans="1:8">
      <c r="A2277" s="9"/>
      <c r="B2277" s="51"/>
      <c r="C2277" s="51"/>
      <c r="D2277" s="10"/>
      <c r="E2277" s="9"/>
      <c r="F2277" s="9"/>
      <c r="G2277" s="11"/>
      <c r="H2277" s="11"/>
    </row>
    <row r="2278" spans="1:8">
      <c r="A2278" s="9"/>
      <c r="B2278" s="51"/>
      <c r="C2278" s="51"/>
      <c r="D2278" s="10"/>
      <c r="E2278" s="9"/>
      <c r="F2278" s="9"/>
      <c r="G2278" s="11"/>
      <c r="H2278" s="11"/>
    </row>
    <row r="2279" spans="1:8">
      <c r="A2279" s="9"/>
      <c r="B2279" s="51"/>
      <c r="C2279" s="51"/>
      <c r="D2279" s="10"/>
      <c r="E2279" s="9"/>
      <c r="F2279" s="9"/>
      <c r="G2279" s="11"/>
      <c r="H2279" s="11"/>
    </row>
    <row r="2280" spans="1:8">
      <c r="A2280" s="9"/>
      <c r="B2280" s="51"/>
      <c r="C2280" s="51"/>
      <c r="D2280" s="10"/>
      <c r="E2280" s="9"/>
      <c r="F2280" s="9"/>
      <c r="G2280" s="11"/>
      <c r="H2280" s="11"/>
    </row>
    <row r="2281" spans="1:8">
      <c r="A2281" s="9"/>
      <c r="B2281" s="51"/>
      <c r="C2281" s="51"/>
      <c r="D2281" s="10"/>
      <c r="E2281" s="9"/>
      <c r="F2281" s="9"/>
      <c r="G2281" s="11"/>
      <c r="H2281" s="11"/>
    </row>
    <row r="2282" spans="1:8">
      <c r="A2282" s="9"/>
      <c r="B2282" s="51"/>
      <c r="C2282" s="51"/>
      <c r="D2282" s="10"/>
      <c r="E2282" s="9"/>
      <c r="F2282" s="9"/>
      <c r="G2282" s="11"/>
      <c r="H2282" s="11"/>
    </row>
    <row r="2283" spans="1:8">
      <c r="A2283" s="9"/>
      <c r="B2283" s="51"/>
      <c r="C2283" s="51"/>
      <c r="D2283" s="10"/>
      <c r="E2283" s="9"/>
      <c r="F2283" s="9"/>
      <c r="G2283" s="11"/>
      <c r="H2283" s="11"/>
    </row>
    <row r="2284" spans="1:8">
      <c r="A2284" s="9"/>
      <c r="B2284" s="51"/>
      <c r="C2284" s="51"/>
      <c r="D2284" s="10"/>
      <c r="E2284" s="9"/>
      <c r="F2284" s="9"/>
      <c r="G2284" s="11"/>
      <c r="H2284" s="11"/>
    </row>
    <row r="2285" spans="1:8">
      <c r="A2285" s="9"/>
      <c r="B2285" s="51"/>
      <c r="C2285" s="51"/>
      <c r="D2285" s="10"/>
      <c r="E2285" s="9"/>
      <c r="F2285" s="9"/>
      <c r="G2285" s="11"/>
      <c r="H2285" s="11"/>
    </row>
    <row r="2286" spans="1:8">
      <c r="A2286" s="9"/>
      <c r="B2286" s="51"/>
      <c r="C2286" s="51"/>
      <c r="D2286" s="10"/>
      <c r="E2286" s="9"/>
      <c r="F2286" s="9"/>
      <c r="G2286" s="11"/>
      <c r="H2286" s="11"/>
    </row>
    <row r="2287" spans="1:8">
      <c r="A2287" s="9"/>
      <c r="B2287" s="51"/>
      <c r="C2287" s="51"/>
      <c r="D2287" s="10"/>
      <c r="E2287" s="9"/>
      <c r="F2287" s="9"/>
      <c r="G2287" s="11"/>
      <c r="H2287" s="11"/>
    </row>
    <row r="2288" spans="1:8">
      <c r="A2288" s="9"/>
      <c r="B2288" s="51"/>
      <c r="C2288" s="51"/>
      <c r="D2288" s="10"/>
      <c r="E2288" s="9"/>
      <c r="F2288" s="9"/>
      <c r="G2288" s="11"/>
      <c r="H2288" s="11"/>
    </row>
    <row r="2289" spans="1:8">
      <c r="A2289" s="9"/>
      <c r="B2289" s="51"/>
      <c r="C2289" s="51"/>
      <c r="D2289" s="10"/>
      <c r="E2289" s="9"/>
      <c r="F2289" s="9"/>
      <c r="G2289" s="11"/>
      <c r="H2289" s="11"/>
    </row>
    <row r="2290" spans="1:8">
      <c r="A2290" s="9"/>
      <c r="B2290" s="51"/>
      <c r="C2290" s="51"/>
      <c r="D2290" s="10"/>
      <c r="E2290" s="9"/>
      <c r="F2290" s="9"/>
      <c r="G2290" s="11"/>
      <c r="H2290" s="11"/>
    </row>
    <row r="2291" spans="1:8">
      <c r="A2291" s="9"/>
      <c r="B2291" s="51"/>
      <c r="C2291" s="51"/>
      <c r="D2291" s="10"/>
      <c r="E2291" s="9"/>
      <c r="F2291" s="9"/>
      <c r="G2291" s="11"/>
      <c r="H2291" s="11"/>
    </row>
    <row r="2292" spans="1:8">
      <c r="A2292" s="9"/>
      <c r="B2292" s="51"/>
      <c r="C2292" s="51"/>
      <c r="D2292" s="10"/>
      <c r="E2292" s="9"/>
      <c r="F2292" s="9"/>
      <c r="G2292" s="11"/>
      <c r="H2292" s="11"/>
    </row>
    <row r="2293" spans="1:8">
      <c r="A2293" s="9"/>
      <c r="B2293" s="51"/>
      <c r="C2293" s="51"/>
      <c r="D2293" s="10"/>
      <c r="E2293" s="9"/>
      <c r="F2293" s="9"/>
      <c r="G2293" s="11"/>
      <c r="H2293" s="11"/>
    </row>
    <row r="2294" spans="1:8">
      <c r="A2294" s="9"/>
      <c r="B2294" s="51"/>
      <c r="C2294" s="51"/>
      <c r="D2294" s="10"/>
      <c r="E2294" s="9"/>
      <c r="F2294" s="9"/>
      <c r="G2294" s="11"/>
      <c r="H2294" s="11"/>
    </row>
    <row r="2295" spans="1:8">
      <c r="A2295" s="9"/>
      <c r="B2295" s="51"/>
      <c r="C2295" s="51"/>
      <c r="D2295" s="10"/>
      <c r="E2295" s="9"/>
      <c r="F2295" s="9"/>
      <c r="G2295" s="11"/>
      <c r="H2295" s="11"/>
    </row>
    <row r="2296" spans="1:8">
      <c r="A2296" s="9"/>
      <c r="B2296" s="51"/>
      <c r="C2296" s="51"/>
      <c r="D2296" s="10"/>
      <c r="E2296" s="9"/>
      <c r="F2296" s="9"/>
      <c r="G2296" s="11"/>
      <c r="H2296" s="11"/>
    </row>
    <row r="2297" spans="1:8">
      <c r="A2297" s="9"/>
      <c r="B2297" s="51"/>
      <c r="C2297" s="51"/>
      <c r="D2297" s="10"/>
      <c r="E2297" s="9"/>
      <c r="F2297" s="9"/>
      <c r="G2297" s="11"/>
      <c r="H2297" s="11"/>
    </row>
    <row r="2298" spans="1:8">
      <c r="A2298" s="9"/>
      <c r="B2298" s="51"/>
      <c r="C2298" s="51"/>
      <c r="D2298" s="10"/>
      <c r="E2298" s="9"/>
      <c r="F2298" s="9"/>
      <c r="G2298" s="11"/>
      <c r="H2298" s="11"/>
    </row>
    <row r="2299" spans="1:8">
      <c r="A2299" s="9"/>
      <c r="B2299" s="51"/>
      <c r="C2299" s="51"/>
      <c r="D2299" s="10"/>
      <c r="E2299" s="9"/>
      <c r="F2299" s="9"/>
      <c r="G2299" s="11"/>
      <c r="H2299" s="11"/>
    </row>
    <row r="2300" spans="1:8">
      <c r="A2300" s="9"/>
      <c r="B2300" s="51"/>
      <c r="C2300" s="51"/>
      <c r="D2300" s="10"/>
      <c r="E2300" s="9"/>
      <c r="F2300" s="9"/>
      <c r="G2300" s="11"/>
      <c r="H2300" s="11"/>
    </row>
    <row r="2301" spans="1:8">
      <c r="A2301" s="9"/>
      <c r="B2301" s="51"/>
      <c r="C2301" s="51"/>
      <c r="D2301" s="10"/>
      <c r="E2301" s="9"/>
      <c r="F2301" s="9"/>
      <c r="G2301" s="11"/>
      <c r="H2301" s="11"/>
    </row>
    <row r="2302" spans="1:8">
      <c r="A2302" s="9"/>
      <c r="B2302" s="51"/>
      <c r="C2302" s="51"/>
      <c r="D2302" s="10"/>
      <c r="E2302" s="9"/>
      <c r="F2302" s="9"/>
      <c r="G2302" s="11"/>
      <c r="H2302" s="11"/>
    </row>
    <row r="2303" spans="1:8">
      <c r="A2303" s="9"/>
      <c r="B2303" s="51"/>
      <c r="C2303" s="51"/>
      <c r="D2303" s="10"/>
      <c r="E2303" s="9"/>
      <c r="F2303" s="9"/>
      <c r="G2303" s="11"/>
      <c r="H2303" s="11"/>
    </row>
    <row r="2304" spans="1:8">
      <c r="A2304" s="9"/>
      <c r="B2304" s="51"/>
      <c r="C2304" s="51"/>
      <c r="D2304" s="10"/>
      <c r="E2304" s="9"/>
      <c r="F2304" s="9"/>
      <c r="G2304" s="11"/>
      <c r="H2304" s="11"/>
    </row>
    <row r="2305" spans="1:8">
      <c r="A2305" s="9"/>
      <c r="B2305" s="51"/>
      <c r="C2305" s="51"/>
      <c r="D2305" s="10"/>
      <c r="E2305" s="9"/>
      <c r="F2305" s="9"/>
      <c r="G2305" s="11"/>
      <c r="H2305" s="11"/>
    </row>
    <row r="2306" spans="1:8">
      <c r="A2306" s="9"/>
      <c r="B2306" s="51"/>
      <c r="C2306" s="51"/>
      <c r="D2306" s="10"/>
      <c r="E2306" s="9"/>
      <c r="F2306" s="9"/>
      <c r="G2306" s="11"/>
      <c r="H2306" s="11"/>
    </row>
    <row r="2307" spans="1:8">
      <c r="A2307" s="9"/>
      <c r="B2307" s="51"/>
      <c r="C2307" s="51"/>
      <c r="D2307" s="10"/>
      <c r="E2307" s="9"/>
      <c r="F2307" s="9"/>
      <c r="G2307" s="11"/>
      <c r="H2307" s="11"/>
    </row>
    <row r="2308" spans="1:8">
      <c r="A2308" s="9"/>
      <c r="B2308" s="51"/>
      <c r="C2308" s="51"/>
      <c r="D2308" s="10"/>
      <c r="E2308" s="9"/>
      <c r="F2308" s="9"/>
      <c r="G2308" s="11"/>
      <c r="H2308" s="11"/>
    </row>
    <row r="2309" spans="1:8">
      <c r="A2309" s="9"/>
      <c r="B2309" s="51"/>
      <c r="C2309" s="51"/>
      <c r="D2309" s="10"/>
      <c r="E2309" s="9"/>
      <c r="F2309" s="9"/>
      <c r="G2309" s="11"/>
      <c r="H2309" s="11"/>
    </row>
    <row r="2310" spans="1:8">
      <c r="A2310" s="9"/>
      <c r="B2310" s="51"/>
      <c r="C2310" s="51"/>
      <c r="D2310" s="10"/>
      <c r="E2310" s="9"/>
      <c r="F2310" s="9"/>
      <c r="G2310" s="11"/>
      <c r="H2310" s="11"/>
    </row>
    <row r="2311" spans="1:8">
      <c r="A2311" s="9"/>
      <c r="B2311" s="51"/>
      <c r="C2311" s="51"/>
      <c r="D2311" s="10"/>
      <c r="E2311" s="9"/>
      <c r="F2311" s="9"/>
      <c r="G2311" s="11"/>
      <c r="H2311" s="11"/>
    </row>
    <row r="2312" spans="1:8">
      <c r="A2312" s="9"/>
      <c r="B2312" s="51"/>
      <c r="C2312" s="51"/>
      <c r="D2312" s="10"/>
      <c r="E2312" s="9"/>
      <c r="F2312" s="9"/>
      <c r="G2312" s="11"/>
      <c r="H2312" s="11"/>
    </row>
    <row r="2313" spans="1:8">
      <c r="A2313" s="9"/>
      <c r="B2313" s="51"/>
      <c r="C2313" s="51"/>
      <c r="D2313" s="10"/>
      <c r="E2313" s="9"/>
      <c r="F2313" s="9"/>
      <c r="G2313" s="11"/>
      <c r="H2313" s="11"/>
    </row>
    <row r="2314" spans="1:8">
      <c r="A2314" s="9"/>
      <c r="B2314" s="51"/>
      <c r="C2314" s="51"/>
      <c r="D2314" s="10"/>
      <c r="E2314" s="9"/>
      <c r="F2314" s="9"/>
      <c r="G2314" s="11"/>
      <c r="H2314" s="11"/>
    </row>
    <row r="2315" spans="1:8">
      <c r="A2315" s="9"/>
      <c r="B2315" s="51"/>
      <c r="C2315" s="51"/>
      <c r="D2315" s="10"/>
      <c r="E2315" s="9"/>
      <c r="F2315" s="9"/>
      <c r="G2315" s="11"/>
      <c r="H2315" s="11"/>
    </row>
    <row r="2316" spans="1:8">
      <c r="A2316" s="9"/>
      <c r="B2316" s="51"/>
      <c r="C2316" s="51"/>
      <c r="D2316" s="10"/>
      <c r="E2316" s="9"/>
      <c r="F2316" s="9"/>
      <c r="G2316" s="11"/>
      <c r="H2316" s="11"/>
    </row>
    <row r="2317" spans="1:8">
      <c r="A2317" s="9"/>
      <c r="B2317" s="51"/>
      <c r="C2317" s="51"/>
      <c r="D2317" s="10"/>
      <c r="E2317" s="9"/>
      <c r="F2317" s="9"/>
      <c r="G2317" s="11"/>
      <c r="H2317" s="11"/>
    </row>
    <row r="2318" spans="1:8">
      <c r="A2318" s="9"/>
      <c r="B2318" s="51"/>
      <c r="C2318" s="51"/>
      <c r="D2318" s="10"/>
      <c r="E2318" s="9"/>
      <c r="F2318" s="9"/>
      <c r="G2318" s="11"/>
      <c r="H2318" s="11"/>
    </row>
    <row r="2319" spans="1:8">
      <c r="A2319" s="9"/>
      <c r="B2319" s="51"/>
      <c r="C2319" s="51"/>
      <c r="D2319" s="10"/>
      <c r="E2319" s="9"/>
      <c r="F2319" s="9"/>
      <c r="G2319" s="11"/>
      <c r="H2319" s="11"/>
    </row>
    <row r="2320" spans="1:8">
      <c r="A2320" s="9"/>
      <c r="B2320" s="51"/>
      <c r="C2320" s="51"/>
      <c r="D2320" s="10"/>
      <c r="E2320" s="9"/>
      <c r="F2320" s="9"/>
      <c r="G2320" s="11"/>
      <c r="H2320" s="11"/>
    </row>
    <row r="2321" spans="1:8">
      <c r="A2321" s="9"/>
      <c r="B2321" s="51"/>
      <c r="C2321" s="51"/>
      <c r="D2321" s="10"/>
      <c r="E2321" s="9"/>
      <c r="F2321" s="9"/>
      <c r="G2321" s="11"/>
      <c r="H2321" s="11"/>
    </row>
    <row r="2322" spans="1:8">
      <c r="A2322" s="9"/>
      <c r="B2322" s="51"/>
      <c r="C2322" s="51"/>
      <c r="D2322" s="10"/>
      <c r="E2322" s="9"/>
      <c r="F2322" s="9"/>
      <c r="G2322" s="11"/>
      <c r="H2322" s="11"/>
    </row>
    <row r="2323" spans="1:8">
      <c r="A2323" s="9"/>
      <c r="B2323" s="51"/>
      <c r="C2323" s="51"/>
      <c r="D2323" s="10"/>
      <c r="E2323" s="9"/>
      <c r="F2323" s="9"/>
      <c r="G2323" s="11"/>
      <c r="H2323" s="11"/>
    </row>
    <row r="2324" spans="1:8">
      <c r="A2324" s="9"/>
      <c r="B2324" s="51"/>
      <c r="C2324" s="51"/>
      <c r="D2324" s="10"/>
      <c r="E2324" s="9"/>
      <c r="F2324" s="9"/>
      <c r="G2324" s="11"/>
      <c r="H2324" s="11"/>
    </row>
    <row r="2325" spans="1:8">
      <c r="A2325" s="9"/>
      <c r="B2325" s="51"/>
      <c r="C2325" s="51"/>
      <c r="D2325" s="10"/>
      <c r="E2325" s="9"/>
      <c r="F2325" s="9"/>
      <c r="G2325" s="11"/>
      <c r="H2325" s="11"/>
    </row>
    <row r="2326" spans="1:8">
      <c r="A2326" s="9"/>
      <c r="B2326" s="51"/>
      <c r="C2326" s="51"/>
      <c r="D2326" s="10"/>
      <c r="E2326" s="9"/>
      <c r="F2326" s="9"/>
      <c r="G2326" s="11"/>
      <c r="H2326" s="11"/>
    </row>
    <row r="2327" spans="1:8">
      <c r="A2327" s="9"/>
      <c r="B2327" s="51"/>
      <c r="C2327" s="51"/>
      <c r="D2327" s="10"/>
      <c r="E2327" s="9"/>
      <c r="F2327" s="9"/>
      <c r="G2327" s="11"/>
      <c r="H2327" s="11"/>
    </row>
    <row r="2328" spans="1:8">
      <c r="A2328" s="9"/>
      <c r="B2328" s="51"/>
      <c r="C2328" s="51"/>
      <c r="D2328" s="10"/>
      <c r="E2328" s="9"/>
      <c r="F2328" s="9"/>
      <c r="G2328" s="11"/>
      <c r="H2328" s="11"/>
    </row>
    <row r="2329" spans="1:8">
      <c r="A2329" s="9"/>
      <c r="B2329" s="51"/>
      <c r="C2329" s="51"/>
      <c r="D2329" s="10"/>
      <c r="E2329" s="9"/>
      <c r="F2329" s="9"/>
      <c r="G2329" s="11"/>
      <c r="H2329" s="11"/>
    </row>
    <row r="2330" spans="1:8">
      <c r="A2330" s="9"/>
      <c r="B2330" s="51"/>
      <c r="C2330" s="51"/>
      <c r="D2330" s="10"/>
      <c r="E2330" s="9"/>
      <c r="F2330" s="9"/>
      <c r="G2330" s="11"/>
      <c r="H2330" s="11"/>
    </row>
    <row r="2331" spans="1:8">
      <c r="A2331" s="9"/>
      <c r="B2331" s="51"/>
      <c r="C2331" s="51"/>
      <c r="D2331" s="10"/>
      <c r="E2331" s="9"/>
      <c r="F2331" s="9"/>
      <c r="G2331" s="11"/>
      <c r="H2331" s="11"/>
    </row>
    <row r="2332" spans="1:8">
      <c r="A2332" s="9"/>
      <c r="B2332" s="51"/>
      <c r="C2332" s="51"/>
      <c r="D2332" s="10"/>
      <c r="E2332" s="9"/>
      <c r="F2332" s="9"/>
      <c r="G2332" s="11"/>
      <c r="H2332" s="11"/>
    </row>
    <row r="2333" spans="1:8">
      <c r="A2333" s="9"/>
      <c r="B2333" s="51"/>
      <c r="C2333" s="51"/>
      <c r="D2333" s="10"/>
      <c r="E2333" s="9"/>
      <c r="F2333" s="9"/>
      <c r="G2333" s="11"/>
      <c r="H2333" s="11"/>
    </row>
    <row r="2334" spans="1:8">
      <c r="A2334" s="9"/>
      <c r="B2334" s="51"/>
      <c r="C2334" s="51"/>
      <c r="D2334" s="10"/>
      <c r="E2334" s="9"/>
      <c r="F2334" s="9"/>
      <c r="G2334" s="11"/>
      <c r="H2334" s="11"/>
    </row>
    <row r="2335" spans="1:8">
      <c r="A2335" s="9"/>
      <c r="B2335" s="51"/>
      <c r="C2335" s="51"/>
      <c r="D2335" s="10"/>
      <c r="E2335" s="9"/>
      <c r="F2335" s="9"/>
      <c r="G2335" s="11"/>
      <c r="H2335" s="11"/>
    </row>
    <row r="2336" spans="1:8">
      <c r="A2336" s="9"/>
      <c r="B2336" s="51"/>
      <c r="C2336" s="51"/>
      <c r="D2336" s="10"/>
      <c r="E2336" s="9"/>
      <c r="F2336" s="9"/>
      <c r="G2336" s="11"/>
      <c r="H2336" s="11"/>
    </row>
    <row r="2337" spans="1:8">
      <c r="A2337" s="9"/>
      <c r="B2337" s="51"/>
      <c r="C2337" s="51"/>
      <c r="D2337" s="10"/>
      <c r="E2337" s="9"/>
      <c r="F2337" s="9"/>
      <c r="G2337" s="11"/>
      <c r="H2337" s="11"/>
    </row>
    <row r="2338" spans="1:8">
      <c r="A2338" s="9"/>
      <c r="B2338" s="51"/>
      <c r="C2338" s="51"/>
      <c r="D2338" s="10"/>
      <c r="E2338" s="9"/>
      <c r="F2338" s="9"/>
      <c r="G2338" s="11"/>
      <c r="H2338" s="11"/>
    </row>
    <row r="2339" spans="1:8">
      <c r="A2339" s="9"/>
      <c r="B2339" s="51"/>
      <c r="C2339" s="51"/>
      <c r="D2339" s="10"/>
      <c r="E2339" s="9"/>
      <c r="F2339" s="9"/>
      <c r="G2339" s="11"/>
      <c r="H2339" s="11"/>
    </row>
    <row r="2340" spans="1:8">
      <c r="A2340" s="9"/>
      <c r="B2340" s="51"/>
      <c r="C2340" s="51"/>
      <c r="D2340" s="10"/>
      <c r="E2340" s="9"/>
      <c r="F2340" s="9"/>
      <c r="G2340" s="11"/>
      <c r="H2340" s="11"/>
    </row>
    <row r="2341" spans="1:8">
      <c r="A2341" s="9"/>
      <c r="B2341" s="51"/>
      <c r="C2341" s="51"/>
      <c r="D2341" s="10"/>
      <c r="E2341" s="9"/>
      <c r="F2341" s="9"/>
      <c r="G2341" s="11"/>
      <c r="H2341" s="11"/>
    </row>
    <row r="2342" spans="1:8">
      <c r="A2342" s="9"/>
      <c r="B2342" s="51"/>
      <c r="C2342" s="51"/>
      <c r="D2342" s="10"/>
      <c r="E2342" s="9"/>
      <c r="F2342" s="9"/>
      <c r="G2342" s="11"/>
      <c r="H2342" s="11"/>
    </row>
    <row r="2343" spans="1:8">
      <c r="A2343" s="9"/>
      <c r="B2343" s="51"/>
      <c r="C2343" s="51"/>
      <c r="D2343" s="10"/>
      <c r="E2343" s="9"/>
      <c r="F2343" s="9"/>
      <c r="G2343" s="11"/>
      <c r="H2343" s="11"/>
    </row>
    <row r="2344" spans="1:8">
      <c r="A2344" s="9"/>
      <c r="B2344" s="51"/>
      <c r="C2344" s="51"/>
      <c r="D2344" s="10"/>
      <c r="E2344" s="9"/>
      <c r="F2344" s="9"/>
      <c r="G2344" s="11"/>
      <c r="H2344" s="11"/>
    </row>
    <row r="2345" spans="1:8">
      <c r="A2345" s="9"/>
      <c r="B2345" s="51"/>
      <c r="C2345" s="51"/>
      <c r="D2345" s="10"/>
      <c r="E2345" s="9"/>
      <c r="F2345" s="9"/>
      <c r="G2345" s="11"/>
      <c r="H2345" s="11"/>
    </row>
    <row r="2346" spans="1:8">
      <c r="A2346" s="9"/>
      <c r="B2346" s="51"/>
      <c r="C2346" s="51"/>
      <c r="D2346" s="10"/>
      <c r="E2346" s="9"/>
      <c r="F2346" s="9"/>
      <c r="G2346" s="11"/>
      <c r="H2346" s="11"/>
    </row>
    <row r="2347" spans="1:8">
      <c r="A2347" s="9"/>
      <c r="B2347" s="51"/>
      <c r="C2347" s="51"/>
      <c r="D2347" s="10"/>
      <c r="E2347" s="9"/>
      <c r="F2347" s="9"/>
      <c r="G2347" s="11"/>
      <c r="H2347" s="11"/>
    </row>
    <row r="2348" spans="1:8">
      <c r="A2348" s="9"/>
      <c r="B2348" s="51"/>
      <c r="C2348" s="51"/>
      <c r="D2348" s="10"/>
      <c r="E2348" s="9"/>
      <c r="F2348" s="9"/>
      <c r="G2348" s="11"/>
      <c r="H2348" s="11"/>
    </row>
    <row r="2349" spans="1:8">
      <c r="A2349" s="9"/>
      <c r="B2349" s="51"/>
      <c r="C2349" s="51"/>
      <c r="D2349" s="10"/>
      <c r="E2349" s="9"/>
      <c r="F2349" s="9"/>
      <c r="G2349" s="11"/>
      <c r="H2349" s="11"/>
    </row>
    <row r="2350" spans="1:8">
      <c r="A2350" s="9"/>
      <c r="B2350" s="51"/>
      <c r="C2350" s="51"/>
      <c r="D2350" s="10"/>
      <c r="E2350" s="9"/>
      <c r="F2350" s="9"/>
      <c r="G2350" s="11"/>
      <c r="H2350" s="11"/>
    </row>
    <row r="2351" spans="1:8">
      <c r="A2351" s="9"/>
      <c r="B2351" s="51"/>
      <c r="C2351" s="51"/>
      <c r="D2351" s="10"/>
      <c r="E2351" s="9"/>
      <c r="F2351" s="9"/>
      <c r="G2351" s="11"/>
      <c r="H2351" s="11"/>
    </row>
    <row r="2352" spans="1:8">
      <c r="A2352" s="9"/>
      <c r="B2352" s="51"/>
      <c r="C2352" s="51"/>
      <c r="D2352" s="10"/>
      <c r="E2352" s="9"/>
      <c r="F2352" s="9"/>
      <c r="G2352" s="11"/>
      <c r="H2352" s="11"/>
    </row>
    <row r="2353" spans="1:8">
      <c r="A2353" s="9"/>
      <c r="B2353" s="51"/>
      <c r="C2353" s="51"/>
      <c r="D2353" s="10"/>
      <c r="E2353" s="9"/>
      <c r="F2353" s="9"/>
      <c r="G2353" s="11"/>
      <c r="H2353" s="11"/>
    </row>
    <row r="2354" spans="1:8">
      <c r="A2354" s="9"/>
      <c r="B2354" s="51"/>
      <c r="C2354" s="51"/>
      <c r="D2354" s="10"/>
      <c r="E2354" s="9"/>
      <c r="F2354" s="9"/>
      <c r="G2354" s="11"/>
      <c r="H2354" s="11"/>
    </row>
    <row r="2355" spans="1:8">
      <c r="A2355" s="9"/>
      <c r="B2355" s="51"/>
      <c r="C2355" s="51"/>
      <c r="D2355" s="10"/>
      <c r="E2355" s="9"/>
      <c r="F2355" s="9"/>
      <c r="G2355" s="11"/>
      <c r="H2355" s="11"/>
    </row>
    <row r="2356" spans="1:8">
      <c r="A2356" s="9"/>
      <c r="B2356" s="51"/>
      <c r="C2356" s="51"/>
      <c r="D2356" s="10"/>
      <c r="E2356" s="9"/>
      <c r="F2356" s="9"/>
      <c r="G2356" s="11"/>
      <c r="H2356" s="11"/>
    </row>
    <row r="2357" spans="1:8">
      <c r="A2357" s="9"/>
      <c r="B2357" s="51"/>
      <c r="C2357" s="51"/>
      <c r="D2357" s="10"/>
      <c r="E2357" s="9"/>
      <c r="F2357" s="9"/>
      <c r="G2357" s="11"/>
      <c r="H2357" s="11"/>
    </row>
    <row r="2358" spans="1:8">
      <c r="A2358" s="9"/>
      <c r="B2358" s="51"/>
      <c r="C2358" s="51"/>
      <c r="D2358" s="10"/>
      <c r="E2358" s="9"/>
      <c r="F2358" s="9"/>
      <c r="G2358" s="11"/>
      <c r="H2358" s="11"/>
    </row>
    <row r="2359" spans="1:8">
      <c r="A2359" s="9"/>
      <c r="B2359" s="51"/>
      <c r="C2359" s="51"/>
      <c r="D2359" s="10"/>
      <c r="E2359" s="9"/>
      <c r="F2359" s="9"/>
      <c r="G2359" s="11"/>
      <c r="H2359" s="11"/>
    </row>
    <row r="2360" spans="1:8">
      <c r="A2360" s="9"/>
      <c r="B2360" s="51"/>
      <c r="C2360" s="51"/>
      <c r="D2360" s="10"/>
      <c r="E2360" s="9"/>
      <c r="F2360" s="9"/>
      <c r="G2360" s="11"/>
      <c r="H2360" s="11"/>
    </row>
    <row r="2361" spans="1:8">
      <c r="A2361" s="9"/>
      <c r="B2361" s="51"/>
      <c r="C2361" s="51"/>
      <c r="D2361" s="10"/>
      <c r="E2361" s="9"/>
      <c r="F2361" s="9"/>
      <c r="G2361" s="11"/>
      <c r="H2361" s="11"/>
    </row>
    <row r="2362" spans="1:8">
      <c r="A2362" s="9"/>
      <c r="B2362" s="51"/>
      <c r="C2362" s="51"/>
      <c r="D2362" s="10"/>
      <c r="E2362" s="9"/>
      <c r="F2362" s="9"/>
      <c r="G2362" s="11"/>
      <c r="H2362" s="11"/>
    </row>
    <row r="2363" spans="1:8">
      <c r="A2363" s="9"/>
      <c r="B2363" s="51"/>
      <c r="C2363" s="51"/>
      <c r="D2363" s="10"/>
      <c r="E2363" s="9"/>
      <c r="F2363" s="9"/>
      <c r="G2363" s="11"/>
      <c r="H2363" s="11"/>
    </row>
    <row r="2364" spans="1:8">
      <c r="A2364" s="9"/>
      <c r="B2364" s="51"/>
      <c r="C2364" s="51"/>
      <c r="D2364" s="10"/>
      <c r="E2364" s="9"/>
      <c r="F2364" s="9"/>
      <c r="G2364" s="11"/>
      <c r="H2364" s="11"/>
    </row>
    <row r="2365" spans="1:8">
      <c r="A2365" s="9"/>
      <c r="B2365" s="51"/>
      <c r="C2365" s="51"/>
      <c r="D2365" s="10"/>
      <c r="E2365" s="9"/>
      <c r="F2365" s="9"/>
      <c r="G2365" s="11"/>
      <c r="H2365" s="11"/>
    </row>
    <row r="2366" spans="1:8">
      <c r="A2366" s="9"/>
      <c r="B2366" s="51"/>
      <c r="C2366" s="51"/>
      <c r="D2366" s="10"/>
      <c r="E2366" s="9"/>
      <c r="F2366" s="9"/>
      <c r="G2366" s="11"/>
      <c r="H2366" s="11"/>
    </row>
    <row r="2367" spans="1:8">
      <c r="A2367" s="9"/>
      <c r="B2367" s="51"/>
      <c r="C2367" s="51"/>
      <c r="D2367" s="10"/>
      <c r="E2367" s="9"/>
      <c r="F2367" s="9"/>
      <c r="G2367" s="11"/>
      <c r="H2367" s="11"/>
    </row>
    <row r="2368" spans="1:8">
      <c r="A2368" s="9"/>
      <c r="B2368" s="51"/>
      <c r="C2368" s="51"/>
      <c r="D2368" s="10"/>
      <c r="E2368" s="9"/>
      <c r="F2368" s="9"/>
      <c r="G2368" s="11"/>
      <c r="H2368" s="11"/>
    </row>
    <row r="2369" spans="1:8">
      <c r="A2369" s="9"/>
      <c r="B2369" s="51"/>
      <c r="C2369" s="51"/>
      <c r="D2369" s="10"/>
      <c r="E2369" s="9"/>
      <c r="F2369" s="9"/>
      <c r="G2369" s="11"/>
      <c r="H2369" s="11"/>
    </row>
    <row r="2370" spans="1:8">
      <c r="A2370" s="9"/>
      <c r="B2370" s="51"/>
      <c r="C2370" s="51"/>
      <c r="D2370" s="10"/>
      <c r="E2370" s="9"/>
      <c r="F2370" s="9"/>
      <c r="G2370" s="11"/>
      <c r="H2370" s="11"/>
    </row>
    <row r="2371" spans="1:8">
      <c r="A2371" s="9"/>
      <c r="B2371" s="51"/>
      <c r="C2371" s="51"/>
      <c r="D2371" s="10"/>
      <c r="E2371" s="9"/>
      <c r="F2371" s="9"/>
      <c r="G2371" s="11"/>
      <c r="H2371" s="11"/>
    </row>
    <row r="2372" spans="1:8">
      <c r="A2372" s="9"/>
      <c r="B2372" s="51"/>
      <c r="C2372" s="51"/>
      <c r="D2372" s="10"/>
      <c r="E2372" s="9"/>
      <c r="F2372" s="9"/>
      <c r="G2372" s="11"/>
      <c r="H2372" s="11"/>
    </row>
    <row r="2373" spans="1:8">
      <c r="A2373" s="9"/>
      <c r="B2373" s="51"/>
      <c r="C2373" s="51"/>
      <c r="D2373" s="10"/>
      <c r="E2373" s="9"/>
      <c r="F2373" s="9"/>
      <c r="G2373" s="11"/>
      <c r="H2373" s="11"/>
    </row>
    <row r="2374" spans="1:8">
      <c r="A2374" s="9"/>
      <c r="B2374" s="51"/>
      <c r="C2374" s="51"/>
      <c r="D2374" s="10"/>
      <c r="E2374" s="9"/>
      <c r="F2374" s="9"/>
      <c r="G2374" s="11"/>
      <c r="H2374" s="11"/>
    </row>
    <row r="2375" spans="1:8">
      <c r="A2375" s="9"/>
      <c r="B2375" s="51"/>
      <c r="C2375" s="51"/>
      <c r="D2375" s="10"/>
      <c r="E2375" s="9"/>
      <c r="F2375" s="9"/>
      <c r="G2375" s="11"/>
      <c r="H2375" s="11"/>
    </row>
    <row r="2376" spans="1:8">
      <c r="A2376" s="9"/>
      <c r="B2376" s="51"/>
      <c r="C2376" s="51"/>
      <c r="D2376" s="10"/>
      <c r="E2376" s="9"/>
      <c r="F2376" s="9"/>
      <c r="G2376" s="11"/>
      <c r="H2376" s="11"/>
    </row>
    <row r="2377" spans="1:8">
      <c r="A2377" s="9"/>
      <c r="B2377" s="51"/>
      <c r="C2377" s="51"/>
      <c r="D2377" s="10"/>
      <c r="E2377" s="9"/>
      <c r="F2377" s="9"/>
      <c r="G2377" s="11"/>
      <c r="H2377" s="11"/>
    </row>
    <row r="2378" spans="1:8">
      <c r="A2378" s="9"/>
      <c r="B2378" s="51"/>
      <c r="C2378" s="51"/>
      <c r="D2378" s="10"/>
      <c r="E2378" s="9"/>
      <c r="F2378" s="9"/>
      <c r="G2378" s="11"/>
      <c r="H2378" s="11"/>
    </row>
    <row r="2379" spans="1:8">
      <c r="A2379" s="9"/>
      <c r="B2379" s="51"/>
      <c r="C2379" s="51"/>
      <c r="D2379" s="10"/>
      <c r="E2379" s="9"/>
      <c r="F2379" s="9"/>
      <c r="G2379" s="11"/>
      <c r="H2379" s="11"/>
    </row>
    <row r="2380" spans="1:8">
      <c r="A2380" s="9"/>
      <c r="B2380" s="51"/>
      <c r="C2380" s="51"/>
      <c r="D2380" s="10"/>
      <c r="E2380" s="9"/>
      <c r="F2380" s="9"/>
      <c r="G2380" s="11"/>
      <c r="H2380" s="11"/>
    </row>
    <row r="2381" spans="1:8">
      <c r="A2381" s="9"/>
      <c r="B2381" s="51"/>
      <c r="C2381" s="51"/>
      <c r="D2381" s="10"/>
      <c r="E2381" s="9"/>
      <c r="F2381" s="9"/>
      <c r="G2381" s="11"/>
      <c r="H2381" s="11"/>
    </row>
    <row r="2382" spans="1:8">
      <c r="A2382" s="9"/>
      <c r="B2382" s="51"/>
      <c r="C2382" s="51"/>
      <c r="D2382" s="10"/>
      <c r="E2382" s="9"/>
      <c r="F2382" s="9"/>
      <c r="G2382" s="11"/>
      <c r="H2382" s="11"/>
    </row>
    <row r="2383" spans="1:8">
      <c r="A2383" s="9"/>
      <c r="B2383" s="51"/>
      <c r="C2383" s="51"/>
      <c r="D2383" s="10"/>
      <c r="E2383" s="9"/>
      <c r="F2383" s="9"/>
      <c r="G2383" s="11"/>
      <c r="H2383" s="11"/>
    </row>
    <row r="2384" spans="1:8">
      <c r="A2384" s="9"/>
      <c r="B2384" s="51"/>
      <c r="C2384" s="51"/>
      <c r="D2384" s="10"/>
      <c r="E2384" s="9"/>
      <c r="F2384" s="9"/>
      <c r="G2384" s="11"/>
      <c r="H2384" s="11"/>
    </row>
    <row r="2385" spans="1:8">
      <c r="A2385" s="9"/>
      <c r="B2385" s="51"/>
      <c r="C2385" s="51"/>
      <c r="D2385" s="10"/>
      <c r="E2385" s="9"/>
      <c r="F2385" s="9"/>
      <c r="G2385" s="11"/>
      <c r="H2385" s="11"/>
    </row>
    <row r="2386" spans="1:8">
      <c r="A2386" s="9"/>
      <c r="B2386" s="51"/>
      <c r="C2386" s="51"/>
      <c r="D2386" s="10"/>
      <c r="E2386" s="9"/>
      <c r="F2386" s="9"/>
      <c r="G2386" s="11"/>
      <c r="H2386" s="11"/>
    </row>
    <row r="2387" spans="1:8">
      <c r="A2387" s="9"/>
      <c r="B2387" s="51"/>
      <c r="C2387" s="51"/>
      <c r="D2387" s="10"/>
      <c r="E2387" s="9"/>
      <c r="F2387" s="9"/>
      <c r="G2387" s="11"/>
      <c r="H2387" s="11"/>
    </row>
    <row r="2388" spans="1:8">
      <c r="A2388" s="9"/>
      <c r="B2388" s="51"/>
      <c r="C2388" s="51"/>
      <c r="D2388" s="10"/>
      <c r="E2388" s="9"/>
      <c r="F2388" s="9"/>
      <c r="G2388" s="11"/>
      <c r="H2388" s="11"/>
    </row>
    <row r="2389" spans="1:8">
      <c r="A2389" s="9"/>
      <c r="B2389" s="51"/>
      <c r="C2389" s="51"/>
      <c r="D2389" s="10"/>
      <c r="E2389" s="9"/>
      <c r="F2389" s="9"/>
      <c r="G2389" s="11"/>
      <c r="H2389" s="11"/>
    </row>
    <row r="2390" spans="1:8">
      <c r="A2390" s="9"/>
      <c r="B2390" s="51"/>
      <c r="C2390" s="51"/>
      <c r="D2390" s="10"/>
      <c r="E2390" s="9"/>
      <c r="F2390" s="9"/>
      <c r="G2390" s="11"/>
      <c r="H2390" s="11"/>
    </row>
    <row r="2391" spans="1:8">
      <c r="A2391" s="9"/>
      <c r="B2391" s="51"/>
      <c r="C2391" s="51"/>
      <c r="D2391" s="10"/>
      <c r="E2391" s="9"/>
      <c r="F2391" s="9"/>
      <c r="G2391" s="11"/>
      <c r="H2391" s="11"/>
    </row>
    <row r="2392" spans="1:8">
      <c r="A2392" s="9"/>
      <c r="B2392" s="51"/>
      <c r="C2392" s="51"/>
      <c r="D2392" s="10"/>
      <c r="E2392" s="9"/>
      <c r="F2392" s="9"/>
      <c r="G2392" s="11"/>
      <c r="H2392" s="11"/>
    </row>
    <row r="2393" spans="1:8">
      <c r="A2393" s="9"/>
      <c r="B2393" s="51"/>
      <c r="C2393" s="51"/>
      <c r="D2393" s="10"/>
      <c r="E2393" s="9"/>
      <c r="F2393" s="9"/>
      <c r="G2393" s="11"/>
      <c r="H2393" s="11"/>
    </row>
    <row r="2394" spans="1:8">
      <c r="A2394" s="9"/>
      <c r="B2394" s="51"/>
      <c r="C2394" s="51"/>
      <c r="D2394" s="10"/>
      <c r="E2394" s="9"/>
      <c r="F2394" s="9"/>
      <c r="G2394" s="11"/>
      <c r="H2394" s="11"/>
    </row>
    <row r="2395" spans="1:8">
      <c r="A2395" s="9"/>
      <c r="B2395" s="51"/>
      <c r="C2395" s="51"/>
      <c r="D2395" s="10"/>
      <c r="E2395" s="9"/>
      <c r="F2395" s="9"/>
      <c r="G2395" s="11"/>
      <c r="H2395" s="11"/>
    </row>
    <row r="2396" spans="1:8">
      <c r="A2396" s="9"/>
      <c r="B2396" s="51"/>
      <c r="C2396" s="51"/>
      <c r="D2396" s="10"/>
      <c r="E2396" s="9"/>
      <c r="F2396" s="9"/>
      <c r="G2396" s="11"/>
      <c r="H2396" s="11"/>
    </row>
    <row r="2397" spans="1:8">
      <c r="A2397" s="9"/>
      <c r="B2397" s="51"/>
      <c r="C2397" s="51"/>
      <c r="D2397" s="10"/>
      <c r="E2397" s="9"/>
      <c r="F2397" s="9"/>
      <c r="G2397" s="11"/>
      <c r="H2397" s="11"/>
    </row>
    <row r="2398" spans="1:8">
      <c r="A2398" s="9"/>
      <c r="B2398" s="51"/>
      <c r="C2398" s="51"/>
      <c r="D2398" s="10"/>
      <c r="E2398" s="9"/>
      <c r="F2398" s="9"/>
      <c r="G2398" s="11"/>
      <c r="H2398" s="11"/>
    </row>
    <row r="2399" spans="1:8">
      <c r="A2399" s="9"/>
      <c r="B2399" s="51"/>
      <c r="C2399" s="51"/>
      <c r="D2399" s="10"/>
      <c r="E2399" s="9"/>
      <c r="F2399" s="9"/>
      <c r="G2399" s="11"/>
      <c r="H2399" s="11"/>
    </row>
    <row r="2400" spans="1:8">
      <c r="A2400" s="9"/>
      <c r="B2400" s="51"/>
      <c r="C2400" s="51"/>
      <c r="D2400" s="10"/>
      <c r="E2400" s="9"/>
      <c r="F2400" s="9"/>
      <c r="G2400" s="11"/>
      <c r="H2400" s="11"/>
    </row>
    <row r="2401" spans="1:8">
      <c r="A2401" s="9"/>
      <c r="B2401" s="51"/>
      <c r="C2401" s="51"/>
      <c r="D2401" s="10"/>
      <c r="E2401" s="9"/>
      <c r="F2401" s="9"/>
      <c r="G2401" s="11"/>
      <c r="H2401" s="11"/>
    </row>
    <row r="2402" spans="1:8">
      <c r="A2402" s="9"/>
      <c r="B2402" s="51"/>
      <c r="C2402" s="51"/>
      <c r="D2402" s="10"/>
      <c r="E2402" s="9"/>
      <c r="F2402" s="9"/>
      <c r="G2402" s="11"/>
      <c r="H2402" s="11"/>
    </row>
    <row r="2403" spans="1:8">
      <c r="A2403" s="9"/>
      <c r="B2403" s="51"/>
      <c r="C2403" s="51"/>
      <c r="D2403" s="10"/>
      <c r="E2403" s="9"/>
      <c r="F2403" s="9"/>
      <c r="G2403" s="11"/>
      <c r="H2403" s="11"/>
    </row>
    <row r="2404" spans="1:8">
      <c r="A2404" s="9"/>
      <c r="B2404" s="51"/>
      <c r="C2404" s="51"/>
      <c r="D2404" s="10"/>
      <c r="E2404" s="9"/>
      <c r="F2404" s="9"/>
      <c r="G2404" s="11"/>
      <c r="H2404" s="11"/>
    </row>
    <row r="2405" spans="1:8">
      <c r="A2405" s="9"/>
      <c r="B2405" s="51"/>
      <c r="C2405" s="51"/>
      <c r="D2405" s="10"/>
      <c r="E2405" s="9"/>
      <c r="F2405" s="9"/>
      <c r="G2405" s="11"/>
      <c r="H2405" s="11"/>
    </row>
    <row r="2406" spans="1:8">
      <c r="A2406" s="9"/>
      <c r="B2406" s="51"/>
      <c r="C2406" s="51"/>
      <c r="D2406" s="10"/>
      <c r="E2406" s="9"/>
      <c r="F2406" s="9"/>
      <c r="G2406" s="11"/>
      <c r="H2406" s="11"/>
    </row>
    <row r="2407" spans="1:8">
      <c r="A2407" s="9"/>
      <c r="B2407" s="51"/>
      <c r="C2407" s="51"/>
      <c r="D2407" s="10"/>
      <c r="E2407" s="9"/>
      <c r="F2407" s="9"/>
      <c r="G2407" s="11"/>
      <c r="H2407" s="11"/>
    </row>
    <row r="2408" spans="1:8">
      <c r="A2408" s="9"/>
      <c r="B2408" s="51"/>
      <c r="C2408" s="51"/>
      <c r="D2408" s="10"/>
      <c r="E2408" s="9"/>
      <c r="F2408" s="9"/>
      <c r="G2408" s="11"/>
      <c r="H2408" s="11"/>
    </row>
    <row r="2409" spans="1:8">
      <c r="A2409" s="9"/>
      <c r="B2409" s="51"/>
      <c r="C2409" s="51"/>
      <c r="D2409" s="10"/>
      <c r="E2409" s="9"/>
      <c r="F2409" s="9"/>
      <c r="G2409" s="11"/>
      <c r="H2409" s="11"/>
    </row>
    <row r="2410" spans="1:8">
      <c r="A2410" s="9"/>
      <c r="B2410" s="51"/>
      <c r="C2410" s="51"/>
      <c r="D2410" s="10"/>
      <c r="E2410" s="9"/>
      <c r="F2410" s="9"/>
      <c r="G2410" s="11"/>
      <c r="H2410" s="11"/>
    </row>
    <row r="2411" spans="1:8">
      <c r="A2411" s="9"/>
      <c r="B2411" s="51"/>
      <c r="C2411" s="51"/>
      <c r="D2411" s="10"/>
      <c r="E2411" s="9"/>
      <c r="F2411" s="9"/>
      <c r="G2411" s="11"/>
      <c r="H2411" s="11"/>
    </row>
    <row r="2412" spans="1:8">
      <c r="A2412" s="9"/>
      <c r="B2412" s="51"/>
      <c r="C2412" s="51"/>
      <c r="D2412" s="10"/>
      <c r="E2412" s="9"/>
      <c r="F2412" s="9"/>
      <c r="G2412" s="11"/>
      <c r="H2412" s="11"/>
    </row>
    <row r="2413" spans="1:8">
      <c r="A2413" s="9"/>
      <c r="B2413" s="51"/>
      <c r="C2413" s="51"/>
      <c r="D2413" s="10"/>
      <c r="E2413" s="9"/>
      <c r="F2413" s="9"/>
      <c r="G2413" s="11"/>
      <c r="H2413" s="11"/>
    </row>
    <row r="2414" spans="1:8">
      <c r="A2414" s="9"/>
      <c r="B2414" s="51"/>
      <c r="C2414" s="51"/>
      <c r="D2414" s="10"/>
      <c r="E2414" s="9"/>
      <c r="F2414" s="9"/>
      <c r="G2414" s="11"/>
      <c r="H2414" s="11"/>
    </row>
    <row r="2415" spans="1:8">
      <c r="A2415" s="9"/>
      <c r="B2415" s="51"/>
      <c r="C2415" s="51"/>
      <c r="D2415" s="10"/>
      <c r="E2415" s="9"/>
      <c r="F2415" s="9"/>
      <c r="G2415" s="11"/>
      <c r="H2415" s="11"/>
    </row>
    <row r="2416" spans="1:8">
      <c r="A2416" s="9"/>
      <c r="B2416" s="51"/>
      <c r="C2416" s="51"/>
      <c r="D2416" s="10"/>
      <c r="E2416" s="9"/>
      <c r="F2416" s="9"/>
      <c r="G2416" s="11"/>
      <c r="H2416" s="11"/>
    </row>
    <row r="2417" spans="1:8">
      <c r="A2417" s="9"/>
      <c r="B2417" s="51"/>
      <c r="C2417" s="51"/>
      <c r="D2417" s="10"/>
      <c r="E2417" s="9"/>
      <c r="F2417" s="9"/>
      <c r="G2417" s="11"/>
      <c r="H2417" s="11"/>
    </row>
    <row r="2418" spans="1:8">
      <c r="A2418" s="9"/>
      <c r="B2418" s="51"/>
      <c r="C2418" s="51"/>
      <c r="D2418" s="10"/>
      <c r="E2418" s="9"/>
      <c r="F2418" s="9"/>
      <c r="G2418" s="11"/>
      <c r="H2418" s="11"/>
    </row>
    <row r="2419" spans="1:8">
      <c r="A2419" s="9"/>
      <c r="B2419" s="51"/>
      <c r="C2419" s="51"/>
      <c r="D2419" s="10"/>
      <c r="E2419" s="9"/>
      <c r="F2419" s="9"/>
      <c r="G2419" s="11"/>
      <c r="H2419" s="11"/>
    </row>
    <row r="2420" spans="1:8">
      <c r="A2420" s="9"/>
      <c r="B2420" s="51"/>
      <c r="C2420" s="51"/>
      <c r="D2420" s="10"/>
      <c r="E2420" s="9"/>
      <c r="F2420" s="9"/>
      <c r="G2420" s="11"/>
      <c r="H2420" s="11"/>
    </row>
    <row r="2421" spans="1:8">
      <c r="A2421" s="9"/>
      <c r="B2421" s="51"/>
      <c r="C2421" s="51"/>
      <c r="D2421" s="10"/>
      <c r="E2421" s="9"/>
      <c r="F2421" s="9"/>
      <c r="G2421" s="11"/>
      <c r="H2421" s="11"/>
    </row>
    <row r="2422" spans="1:8">
      <c r="A2422" s="9"/>
      <c r="B2422" s="51"/>
      <c r="C2422" s="51"/>
      <c r="D2422" s="10"/>
      <c r="E2422" s="9"/>
      <c r="F2422" s="9"/>
      <c r="G2422" s="11"/>
      <c r="H2422" s="11"/>
    </row>
    <row r="2423" spans="1:8">
      <c r="A2423" s="9"/>
      <c r="B2423" s="51"/>
      <c r="C2423" s="51"/>
      <c r="D2423" s="10"/>
      <c r="E2423" s="9"/>
      <c r="F2423" s="9"/>
      <c r="G2423" s="11"/>
      <c r="H2423" s="11"/>
    </row>
    <row r="2424" spans="1:8">
      <c r="A2424" s="9"/>
      <c r="B2424" s="51"/>
      <c r="C2424" s="51"/>
      <c r="D2424" s="10"/>
      <c r="E2424" s="9"/>
      <c r="F2424" s="9"/>
      <c r="G2424" s="11"/>
      <c r="H2424" s="11"/>
    </row>
    <row r="2425" spans="1:8">
      <c r="A2425" s="9"/>
      <c r="B2425" s="51"/>
      <c r="C2425" s="51"/>
      <c r="D2425" s="10"/>
      <c r="E2425" s="9"/>
      <c r="F2425" s="9"/>
      <c r="G2425" s="11"/>
      <c r="H2425" s="11"/>
    </row>
    <row r="2426" spans="1:8">
      <c r="A2426" s="9"/>
      <c r="B2426" s="51"/>
      <c r="C2426" s="51"/>
      <c r="D2426" s="10"/>
      <c r="E2426" s="9"/>
      <c r="F2426" s="9"/>
      <c r="G2426" s="11"/>
      <c r="H2426" s="11"/>
    </row>
    <row r="2427" spans="1:8">
      <c r="A2427" s="9"/>
      <c r="B2427" s="51"/>
      <c r="C2427" s="51"/>
      <c r="D2427" s="10"/>
      <c r="E2427" s="9"/>
      <c r="F2427" s="9"/>
      <c r="G2427" s="11"/>
      <c r="H2427" s="11"/>
    </row>
    <row r="2428" spans="1:8">
      <c r="A2428" s="9"/>
      <c r="B2428" s="51"/>
      <c r="C2428" s="51"/>
      <c r="D2428" s="10"/>
      <c r="E2428" s="9"/>
      <c r="F2428" s="9"/>
      <c r="G2428" s="11"/>
      <c r="H2428" s="11"/>
    </row>
    <row r="2429" spans="1:8">
      <c r="A2429" s="9"/>
      <c r="B2429" s="51"/>
      <c r="C2429" s="51"/>
      <c r="D2429" s="10"/>
      <c r="E2429" s="9"/>
      <c r="F2429" s="9"/>
      <c r="G2429" s="11"/>
      <c r="H2429" s="11"/>
    </row>
    <row r="2430" spans="1:8">
      <c r="A2430" s="9"/>
      <c r="B2430" s="51"/>
      <c r="C2430" s="51"/>
      <c r="D2430" s="10"/>
      <c r="E2430" s="9"/>
      <c r="F2430" s="9"/>
      <c r="G2430" s="11"/>
      <c r="H2430" s="11"/>
    </row>
    <row r="2431" spans="1:8">
      <c r="A2431" s="9"/>
      <c r="B2431" s="51"/>
      <c r="C2431" s="51"/>
      <c r="D2431" s="10"/>
      <c r="E2431" s="9"/>
      <c r="F2431" s="9"/>
      <c r="G2431" s="11"/>
      <c r="H2431" s="11"/>
    </row>
    <row r="2432" spans="1:8">
      <c r="A2432" s="9"/>
      <c r="B2432" s="51"/>
      <c r="C2432" s="51"/>
      <c r="D2432" s="10"/>
      <c r="E2432" s="9"/>
      <c r="F2432" s="9"/>
      <c r="G2432" s="11"/>
      <c r="H2432" s="11"/>
    </row>
    <row r="2433" spans="1:8">
      <c r="A2433" s="9"/>
      <c r="B2433" s="51"/>
      <c r="C2433" s="51"/>
      <c r="D2433" s="10"/>
      <c r="E2433" s="9"/>
      <c r="F2433" s="9"/>
      <c r="G2433" s="11"/>
      <c r="H2433" s="11"/>
    </row>
    <row r="2434" spans="1:8">
      <c r="A2434" s="9"/>
      <c r="B2434" s="51"/>
      <c r="C2434" s="51"/>
      <c r="D2434" s="10"/>
      <c r="E2434" s="9"/>
      <c r="F2434" s="9"/>
      <c r="G2434" s="11"/>
      <c r="H2434" s="11"/>
    </row>
    <row r="2435" spans="1:8">
      <c r="A2435" s="9"/>
      <c r="B2435" s="51"/>
      <c r="C2435" s="51"/>
      <c r="D2435" s="10"/>
      <c r="E2435" s="9"/>
      <c r="F2435" s="9"/>
      <c r="G2435" s="11"/>
      <c r="H2435" s="11"/>
    </row>
    <row r="2436" spans="1:8">
      <c r="A2436" s="9"/>
      <c r="B2436" s="51"/>
      <c r="C2436" s="51"/>
      <c r="D2436" s="10"/>
      <c r="E2436" s="9"/>
      <c r="F2436" s="9"/>
      <c r="G2436" s="11"/>
      <c r="H2436" s="11"/>
    </row>
    <row r="2437" spans="1:8">
      <c r="A2437" s="9"/>
      <c r="B2437" s="51"/>
      <c r="C2437" s="51"/>
      <c r="D2437" s="10"/>
      <c r="E2437" s="9"/>
      <c r="F2437" s="9"/>
      <c r="G2437" s="11"/>
      <c r="H2437" s="11"/>
    </row>
    <row r="2438" spans="1:8">
      <c r="A2438" s="9"/>
      <c r="B2438" s="51"/>
      <c r="C2438" s="51"/>
      <c r="D2438" s="10"/>
      <c r="E2438" s="9"/>
      <c r="F2438" s="9"/>
      <c r="G2438" s="11"/>
      <c r="H2438" s="11"/>
    </row>
    <row r="2439" spans="1:8">
      <c r="A2439" s="9"/>
      <c r="B2439" s="51"/>
      <c r="C2439" s="51"/>
      <c r="D2439" s="10"/>
      <c r="E2439" s="9"/>
      <c r="F2439" s="9"/>
      <c r="G2439" s="11"/>
      <c r="H2439" s="11"/>
    </row>
    <row r="2440" spans="1:8">
      <c r="A2440" s="9"/>
      <c r="B2440" s="51"/>
      <c r="C2440" s="51"/>
      <c r="D2440" s="10"/>
      <c r="E2440" s="9"/>
      <c r="F2440" s="9"/>
      <c r="G2440" s="11"/>
      <c r="H2440" s="11"/>
    </row>
    <row r="2441" spans="1:8">
      <c r="A2441" s="9"/>
      <c r="B2441" s="51"/>
      <c r="C2441" s="51"/>
      <c r="D2441" s="10"/>
      <c r="E2441" s="9"/>
      <c r="F2441" s="9"/>
      <c r="G2441" s="11"/>
      <c r="H2441" s="11"/>
    </row>
    <row r="2442" spans="1:8">
      <c r="A2442" s="9"/>
      <c r="B2442" s="51"/>
      <c r="C2442" s="51"/>
      <c r="D2442" s="10"/>
      <c r="E2442" s="9"/>
      <c r="F2442" s="9"/>
      <c r="G2442" s="11"/>
      <c r="H2442" s="11"/>
    </row>
    <row r="2443" spans="1:8">
      <c r="A2443" s="9"/>
      <c r="B2443" s="51"/>
      <c r="C2443" s="51"/>
      <c r="D2443" s="10"/>
      <c r="E2443" s="9"/>
      <c r="F2443" s="9"/>
      <c r="G2443" s="11"/>
      <c r="H2443" s="11"/>
    </row>
    <row r="2444" spans="1:8">
      <c r="A2444" s="9"/>
      <c r="B2444" s="51"/>
      <c r="C2444" s="51"/>
      <c r="D2444" s="10"/>
      <c r="E2444" s="9"/>
      <c r="F2444" s="9"/>
      <c r="G2444" s="11"/>
      <c r="H2444" s="11"/>
    </row>
    <row r="2445" spans="1:8">
      <c r="A2445" s="9"/>
      <c r="B2445" s="51"/>
      <c r="C2445" s="51"/>
      <c r="D2445" s="10"/>
      <c r="E2445" s="9"/>
      <c r="F2445" s="9"/>
      <c r="G2445" s="11"/>
      <c r="H2445" s="11"/>
    </row>
    <row r="2446" spans="1:8">
      <c r="A2446" s="9"/>
      <c r="B2446" s="51"/>
      <c r="C2446" s="51"/>
      <c r="D2446" s="10"/>
      <c r="E2446" s="9"/>
      <c r="F2446" s="9"/>
      <c r="G2446" s="11"/>
      <c r="H2446" s="11"/>
    </row>
    <row r="2447" spans="1:8">
      <c r="A2447" s="9"/>
      <c r="B2447" s="51"/>
      <c r="C2447" s="51"/>
      <c r="D2447" s="10"/>
      <c r="E2447" s="9"/>
      <c r="F2447" s="9"/>
      <c r="G2447" s="11"/>
      <c r="H2447" s="11"/>
    </row>
    <row r="2448" spans="1:8">
      <c r="A2448" s="9"/>
      <c r="B2448" s="51"/>
      <c r="C2448" s="51"/>
      <c r="D2448" s="10"/>
      <c r="E2448" s="9"/>
      <c r="F2448" s="9"/>
      <c r="G2448" s="11"/>
      <c r="H2448" s="11"/>
    </row>
    <row r="2449" spans="1:8">
      <c r="A2449" s="9"/>
      <c r="B2449" s="51"/>
      <c r="C2449" s="51"/>
      <c r="D2449" s="10"/>
      <c r="E2449" s="9"/>
      <c r="F2449" s="9"/>
      <c r="G2449" s="11"/>
      <c r="H2449" s="11"/>
    </row>
    <row r="2450" spans="1:8">
      <c r="A2450" s="9"/>
      <c r="B2450" s="51"/>
      <c r="C2450" s="51"/>
      <c r="D2450" s="10"/>
      <c r="E2450" s="9"/>
      <c r="F2450" s="9"/>
      <c r="G2450" s="11"/>
      <c r="H2450" s="11"/>
    </row>
    <row r="2451" spans="1:8">
      <c r="A2451" s="9"/>
      <c r="B2451" s="51"/>
      <c r="C2451" s="51"/>
      <c r="D2451" s="10"/>
      <c r="E2451" s="9"/>
      <c r="F2451" s="9"/>
      <c r="G2451" s="11"/>
      <c r="H2451" s="11"/>
    </row>
    <row r="2452" spans="1:8">
      <c r="A2452" s="9"/>
      <c r="B2452" s="51"/>
      <c r="C2452" s="51"/>
      <c r="D2452" s="10"/>
      <c r="E2452" s="9"/>
      <c r="F2452" s="9"/>
      <c r="G2452" s="11"/>
      <c r="H2452" s="11"/>
    </row>
    <row r="2453" spans="1:8">
      <c r="A2453" s="9"/>
      <c r="B2453" s="51"/>
      <c r="C2453" s="51"/>
      <c r="D2453" s="10"/>
      <c r="E2453" s="9"/>
      <c r="F2453" s="9"/>
      <c r="G2453" s="11"/>
      <c r="H2453" s="11"/>
    </row>
    <row r="2454" spans="1:8">
      <c r="A2454" s="9"/>
      <c r="B2454" s="51"/>
      <c r="C2454" s="51"/>
      <c r="D2454" s="10"/>
      <c r="E2454" s="9"/>
      <c r="F2454" s="9"/>
      <c r="G2454" s="11"/>
      <c r="H2454" s="11"/>
    </row>
    <row r="2455" spans="1:8">
      <c r="A2455" s="9"/>
      <c r="B2455" s="51"/>
      <c r="C2455" s="51"/>
      <c r="D2455" s="10"/>
      <c r="E2455" s="9"/>
      <c r="F2455" s="9"/>
      <c r="G2455" s="11"/>
      <c r="H2455" s="11"/>
    </row>
    <row r="2456" spans="1:8">
      <c r="A2456" s="9"/>
      <c r="B2456" s="51"/>
      <c r="C2456" s="51"/>
      <c r="D2456" s="10"/>
      <c r="E2456" s="9"/>
      <c r="F2456" s="9"/>
      <c r="G2456" s="11"/>
      <c r="H2456" s="11"/>
    </row>
    <row r="2457" spans="1:8">
      <c r="A2457" s="9"/>
      <c r="B2457" s="51"/>
      <c r="C2457" s="51"/>
      <c r="D2457" s="10"/>
      <c r="E2457" s="9"/>
      <c r="F2457" s="9"/>
      <c r="G2457" s="11"/>
      <c r="H2457" s="11"/>
    </row>
    <row r="2458" spans="1:8">
      <c r="A2458" s="9"/>
      <c r="B2458" s="51"/>
      <c r="C2458" s="51"/>
      <c r="D2458" s="10"/>
      <c r="E2458" s="9"/>
      <c r="F2458" s="9"/>
      <c r="G2458" s="11"/>
      <c r="H2458" s="11"/>
    </row>
    <row r="2459" spans="1:8">
      <c r="A2459" s="9"/>
      <c r="B2459" s="51"/>
      <c r="C2459" s="51"/>
      <c r="D2459" s="10"/>
      <c r="E2459" s="9"/>
      <c r="F2459" s="9"/>
      <c r="G2459" s="11"/>
      <c r="H2459" s="11"/>
    </row>
    <row r="2460" spans="1:8">
      <c r="A2460" s="9"/>
      <c r="B2460" s="51"/>
      <c r="C2460" s="51"/>
      <c r="D2460" s="10"/>
      <c r="E2460" s="9"/>
      <c r="F2460" s="9"/>
      <c r="G2460" s="11"/>
      <c r="H2460" s="11"/>
    </row>
    <row r="2461" spans="1:8">
      <c r="A2461" s="9"/>
      <c r="B2461" s="51"/>
      <c r="C2461" s="51"/>
      <c r="D2461" s="10"/>
      <c r="E2461" s="9"/>
      <c r="F2461" s="9"/>
      <c r="G2461" s="11"/>
      <c r="H2461" s="11"/>
    </row>
    <row r="2462" spans="1:8">
      <c r="A2462" s="9"/>
      <c r="B2462" s="51"/>
      <c r="C2462" s="51"/>
      <c r="D2462" s="10"/>
      <c r="E2462" s="9"/>
      <c r="F2462" s="9"/>
      <c r="G2462" s="11"/>
      <c r="H2462" s="11"/>
    </row>
    <row r="2463" spans="1:8">
      <c r="A2463" s="9"/>
      <c r="B2463" s="51"/>
      <c r="C2463" s="51"/>
      <c r="D2463" s="10"/>
      <c r="E2463" s="9"/>
      <c r="F2463" s="9"/>
      <c r="G2463" s="11"/>
      <c r="H2463" s="11"/>
    </row>
    <row r="2464" spans="1:8">
      <c r="A2464" s="9"/>
      <c r="B2464" s="51"/>
      <c r="C2464" s="51"/>
      <c r="D2464" s="10"/>
      <c r="E2464" s="9"/>
      <c r="F2464" s="9"/>
      <c r="G2464" s="11"/>
      <c r="H2464" s="11"/>
    </row>
    <row r="2465" spans="1:8">
      <c r="A2465" s="9"/>
      <c r="B2465" s="51"/>
      <c r="C2465" s="51"/>
      <c r="D2465" s="10"/>
      <c r="E2465" s="9"/>
      <c r="F2465" s="9"/>
      <c r="G2465" s="11"/>
      <c r="H2465" s="11"/>
    </row>
    <row r="2466" spans="1:8">
      <c r="A2466" s="9"/>
      <c r="B2466" s="51"/>
      <c r="C2466" s="51"/>
      <c r="D2466" s="10"/>
      <c r="E2466" s="9"/>
      <c r="F2466" s="9"/>
      <c r="G2466" s="11"/>
      <c r="H2466" s="11"/>
    </row>
    <row r="2467" spans="1:8">
      <c r="A2467" s="9"/>
      <c r="B2467" s="51"/>
      <c r="C2467" s="51"/>
      <c r="D2467" s="10"/>
      <c r="E2467" s="9"/>
      <c r="F2467" s="9"/>
      <c r="G2467" s="11"/>
      <c r="H2467" s="11"/>
    </row>
    <row r="2468" spans="1:8">
      <c r="A2468" s="9"/>
      <c r="B2468" s="51"/>
      <c r="C2468" s="51"/>
      <c r="D2468" s="10"/>
      <c r="E2468" s="9"/>
      <c r="F2468" s="9"/>
      <c r="G2468" s="11"/>
      <c r="H2468" s="11"/>
    </row>
    <row r="2469" spans="1:8">
      <c r="A2469" s="9"/>
      <c r="B2469" s="51"/>
      <c r="C2469" s="51"/>
      <c r="D2469" s="10"/>
      <c r="E2469" s="9"/>
      <c r="F2469" s="9"/>
      <c r="G2469" s="11"/>
      <c r="H2469" s="11"/>
    </row>
    <row r="2470" spans="1:8">
      <c r="A2470" s="9"/>
      <c r="B2470" s="51"/>
      <c r="C2470" s="51"/>
      <c r="D2470" s="10"/>
      <c r="E2470" s="9"/>
      <c r="F2470" s="9"/>
      <c r="G2470" s="11"/>
      <c r="H2470" s="11"/>
    </row>
    <row r="2471" spans="1:8">
      <c r="A2471" s="9"/>
      <c r="B2471" s="51"/>
      <c r="C2471" s="51"/>
      <c r="D2471" s="10"/>
      <c r="E2471" s="9"/>
      <c r="F2471" s="9"/>
      <c r="G2471" s="11"/>
      <c r="H2471" s="11"/>
    </row>
    <row r="2472" spans="1:8">
      <c r="A2472" s="9"/>
      <c r="B2472" s="51"/>
      <c r="C2472" s="51"/>
      <c r="D2472" s="10"/>
      <c r="E2472" s="9"/>
      <c r="F2472" s="9"/>
      <c r="G2472" s="11"/>
      <c r="H2472" s="11"/>
    </row>
    <row r="2473" spans="1:8">
      <c r="A2473" s="9"/>
      <c r="B2473" s="51"/>
      <c r="C2473" s="51"/>
      <c r="D2473" s="10"/>
      <c r="E2473" s="9"/>
      <c r="F2473" s="9"/>
      <c r="G2473" s="11"/>
      <c r="H2473" s="11"/>
    </row>
    <row r="2474" spans="1:8">
      <c r="A2474" s="9"/>
      <c r="B2474" s="51"/>
      <c r="C2474" s="51"/>
      <c r="D2474" s="10"/>
      <c r="E2474" s="9"/>
      <c r="F2474" s="9"/>
      <c r="G2474" s="11"/>
      <c r="H2474" s="11"/>
    </row>
    <row r="2475" spans="1:8">
      <c r="A2475" s="9"/>
      <c r="B2475" s="51"/>
      <c r="C2475" s="51"/>
      <c r="D2475" s="10"/>
      <c r="E2475" s="9"/>
      <c r="F2475" s="9"/>
      <c r="G2475" s="11"/>
      <c r="H2475" s="11"/>
    </row>
    <row r="2476" spans="1:8">
      <c r="A2476" s="9"/>
      <c r="B2476" s="51"/>
      <c r="C2476" s="51"/>
      <c r="D2476" s="10"/>
      <c r="E2476" s="9"/>
      <c r="F2476" s="9"/>
      <c r="G2476" s="11"/>
      <c r="H2476" s="11"/>
    </row>
    <row r="2477" spans="1:8">
      <c r="A2477" s="9"/>
      <c r="B2477" s="51"/>
      <c r="C2477" s="51"/>
      <c r="D2477" s="10"/>
      <c r="E2477" s="9"/>
      <c r="F2477" s="9"/>
      <c r="G2477" s="11"/>
      <c r="H2477" s="11"/>
    </row>
    <row r="2478" spans="1:8">
      <c r="A2478" s="9"/>
      <c r="B2478" s="51"/>
      <c r="C2478" s="51"/>
      <c r="D2478" s="10"/>
      <c r="E2478" s="9"/>
      <c r="F2478" s="9"/>
      <c r="G2478" s="11"/>
      <c r="H2478" s="11"/>
    </row>
    <row r="2479" spans="1:8">
      <c r="A2479" s="9"/>
      <c r="B2479" s="51"/>
      <c r="C2479" s="51"/>
      <c r="D2479" s="10"/>
      <c r="E2479" s="9"/>
      <c r="F2479" s="9"/>
      <c r="G2479" s="11"/>
      <c r="H2479" s="11"/>
    </row>
    <row r="2480" spans="1:8">
      <c r="A2480" s="9"/>
      <c r="B2480" s="51"/>
      <c r="C2480" s="51"/>
      <c r="D2480" s="10"/>
      <c r="E2480" s="9"/>
      <c r="F2480" s="9"/>
      <c r="G2480" s="11"/>
      <c r="H2480" s="11"/>
    </row>
    <row r="2481" spans="1:8">
      <c r="A2481" s="9"/>
      <c r="B2481" s="51"/>
      <c r="C2481" s="51"/>
      <c r="D2481" s="10"/>
      <c r="E2481" s="9"/>
      <c r="F2481" s="9"/>
      <c r="G2481" s="11"/>
      <c r="H2481" s="11"/>
    </row>
    <row r="2482" spans="1:8">
      <c r="A2482" s="9"/>
      <c r="B2482" s="51"/>
      <c r="C2482" s="51"/>
      <c r="D2482" s="10"/>
      <c r="E2482" s="9"/>
      <c r="F2482" s="9"/>
      <c r="G2482" s="11"/>
      <c r="H2482" s="11"/>
    </row>
    <row r="2483" spans="1:8">
      <c r="A2483" s="9"/>
      <c r="B2483" s="51"/>
      <c r="C2483" s="51"/>
      <c r="D2483" s="10"/>
      <c r="E2483" s="9"/>
      <c r="F2483" s="9"/>
      <c r="G2483" s="11"/>
      <c r="H2483" s="11"/>
    </row>
    <row r="2484" spans="1:8">
      <c r="A2484" s="9"/>
      <c r="B2484" s="51"/>
      <c r="C2484" s="51"/>
      <c r="D2484" s="10"/>
      <c r="E2484" s="9"/>
      <c r="F2484" s="9"/>
      <c r="G2484" s="11"/>
      <c r="H2484" s="11"/>
    </row>
    <row r="2485" spans="1:8">
      <c r="A2485" s="9"/>
      <c r="B2485" s="51"/>
      <c r="C2485" s="51"/>
      <c r="D2485" s="10"/>
      <c r="E2485" s="9"/>
      <c r="F2485" s="9"/>
      <c r="G2485" s="11"/>
      <c r="H2485" s="11"/>
    </row>
    <row r="2486" spans="1:8">
      <c r="A2486" s="9"/>
      <c r="B2486" s="51"/>
      <c r="C2486" s="51"/>
      <c r="D2486" s="10"/>
      <c r="E2486" s="9"/>
      <c r="F2486" s="9"/>
      <c r="G2486" s="11"/>
      <c r="H2486" s="11"/>
    </row>
    <row r="2487" spans="1:8">
      <c r="A2487" s="9"/>
      <c r="B2487" s="51"/>
      <c r="C2487" s="51"/>
      <c r="D2487" s="10"/>
      <c r="E2487" s="9"/>
      <c r="F2487" s="9"/>
      <c r="G2487" s="11"/>
      <c r="H2487" s="11"/>
    </row>
    <row r="2488" spans="1:8">
      <c r="A2488" s="9"/>
      <c r="B2488" s="51"/>
      <c r="C2488" s="51"/>
      <c r="D2488" s="10"/>
      <c r="E2488" s="9"/>
      <c r="F2488" s="9"/>
      <c r="G2488" s="11"/>
      <c r="H2488" s="11"/>
    </row>
    <row r="2489" spans="1:8">
      <c r="A2489" s="9"/>
      <c r="B2489" s="51"/>
      <c r="C2489" s="51"/>
      <c r="D2489" s="10"/>
      <c r="E2489" s="9"/>
      <c r="F2489" s="9"/>
      <c r="G2489" s="11"/>
      <c r="H2489" s="11"/>
    </row>
    <row r="2490" spans="1:8">
      <c r="A2490" s="9"/>
      <c r="B2490" s="51"/>
      <c r="C2490" s="51"/>
      <c r="D2490" s="10"/>
      <c r="E2490" s="9"/>
      <c r="F2490" s="9"/>
      <c r="G2490" s="11"/>
      <c r="H2490" s="11"/>
    </row>
    <row r="2491" spans="1:8">
      <c r="A2491" s="9"/>
      <c r="B2491" s="51"/>
      <c r="C2491" s="51"/>
      <c r="D2491" s="10"/>
      <c r="E2491" s="9"/>
      <c r="F2491" s="9"/>
      <c r="G2491" s="11"/>
      <c r="H2491" s="11"/>
    </row>
    <row r="2492" spans="1:8">
      <c r="A2492" s="9"/>
      <c r="B2492" s="51"/>
      <c r="C2492" s="51"/>
      <c r="D2492" s="10"/>
      <c r="E2492" s="9"/>
      <c r="F2492" s="9"/>
      <c r="G2492" s="11"/>
      <c r="H2492" s="11"/>
    </row>
    <row r="2493" spans="1:8">
      <c r="A2493" s="9"/>
      <c r="B2493" s="51"/>
      <c r="C2493" s="51"/>
      <c r="D2493" s="10"/>
      <c r="E2493" s="9"/>
      <c r="F2493" s="9"/>
      <c r="G2493" s="11"/>
      <c r="H2493" s="11"/>
    </row>
    <row r="2494" spans="1:8">
      <c r="A2494" s="9"/>
      <c r="B2494" s="51"/>
      <c r="C2494" s="51"/>
      <c r="D2494" s="10"/>
      <c r="E2494" s="9"/>
      <c r="F2494" s="9"/>
      <c r="G2494" s="11"/>
      <c r="H2494" s="11"/>
    </row>
    <row r="2495" spans="1:8">
      <c r="A2495" s="9"/>
      <c r="B2495" s="51"/>
      <c r="C2495" s="51"/>
      <c r="D2495" s="10"/>
      <c r="E2495" s="9"/>
      <c r="F2495" s="9"/>
      <c r="G2495" s="11"/>
      <c r="H2495" s="11"/>
    </row>
    <row r="2496" spans="1:8">
      <c r="A2496" s="9"/>
      <c r="B2496" s="51"/>
      <c r="C2496" s="51"/>
      <c r="D2496" s="10"/>
      <c r="E2496" s="9"/>
      <c r="F2496" s="9"/>
      <c r="G2496" s="11"/>
      <c r="H2496" s="11"/>
    </row>
    <row r="2497" spans="1:8">
      <c r="A2497" s="9"/>
      <c r="B2497" s="51"/>
      <c r="C2497" s="51"/>
      <c r="D2497" s="10"/>
      <c r="E2497" s="9"/>
      <c r="F2497" s="9"/>
      <c r="G2497" s="11"/>
      <c r="H2497" s="11"/>
    </row>
    <row r="2498" spans="1:8">
      <c r="A2498" s="9"/>
      <c r="B2498" s="51"/>
      <c r="C2498" s="51"/>
      <c r="D2498" s="10"/>
      <c r="E2498" s="9"/>
      <c r="F2498" s="9"/>
      <c r="G2498" s="11"/>
      <c r="H2498" s="11"/>
    </row>
    <row r="2499" spans="1:8">
      <c r="A2499" s="9"/>
      <c r="B2499" s="51"/>
      <c r="C2499" s="51"/>
      <c r="D2499" s="10"/>
      <c r="E2499" s="9"/>
      <c r="F2499" s="9"/>
      <c r="G2499" s="11"/>
      <c r="H2499" s="11"/>
    </row>
    <row r="2500" spans="1:8">
      <c r="A2500" s="9"/>
      <c r="B2500" s="51"/>
      <c r="C2500" s="51"/>
      <c r="D2500" s="10"/>
      <c r="E2500" s="9"/>
      <c r="F2500" s="9"/>
      <c r="G2500" s="11"/>
      <c r="H2500" s="11"/>
    </row>
    <row r="2501" spans="1:8">
      <c r="A2501" s="9"/>
      <c r="B2501" s="51"/>
      <c r="C2501" s="51"/>
      <c r="D2501" s="10"/>
      <c r="E2501" s="9"/>
      <c r="F2501" s="9"/>
      <c r="G2501" s="11"/>
      <c r="H2501" s="11"/>
    </row>
    <row r="2502" spans="1:8">
      <c r="A2502" s="9"/>
      <c r="B2502" s="51"/>
      <c r="C2502" s="51"/>
      <c r="D2502" s="10"/>
      <c r="E2502" s="9"/>
      <c r="F2502" s="9"/>
      <c r="G2502" s="11"/>
      <c r="H2502" s="11"/>
    </row>
    <row r="2503" spans="1:8">
      <c r="A2503" s="9"/>
      <c r="B2503" s="51"/>
      <c r="C2503" s="51"/>
      <c r="D2503" s="10"/>
      <c r="E2503" s="9"/>
      <c r="F2503" s="9"/>
      <c r="G2503" s="11"/>
      <c r="H2503" s="11"/>
    </row>
    <row r="2504" spans="1:8">
      <c r="A2504" s="9"/>
      <c r="B2504" s="51"/>
      <c r="C2504" s="51"/>
      <c r="D2504" s="10"/>
      <c r="E2504" s="9"/>
      <c r="F2504" s="9"/>
      <c r="G2504" s="11"/>
      <c r="H2504" s="11"/>
    </row>
    <row r="2505" spans="1:8">
      <c r="A2505" s="9"/>
      <c r="B2505" s="51"/>
      <c r="C2505" s="51"/>
      <c r="D2505" s="10"/>
      <c r="E2505" s="9"/>
      <c r="F2505" s="9"/>
      <c r="G2505" s="11"/>
      <c r="H2505" s="11"/>
    </row>
    <row r="2506" spans="1:8">
      <c r="A2506" s="9"/>
      <c r="B2506" s="51"/>
      <c r="C2506" s="51"/>
      <c r="D2506" s="10"/>
      <c r="E2506" s="9"/>
      <c r="F2506" s="9"/>
      <c r="G2506" s="11"/>
      <c r="H2506" s="11"/>
    </row>
    <row r="2507" spans="1:8">
      <c r="A2507" s="9"/>
      <c r="B2507" s="51"/>
      <c r="C2507" s="51"/>
      <c r="D2507" s="10"/>
      <c r="E2507" s="9"/>
      <c r="F2507" s="9"/>
      <c r="G2507" s="11"/>
      <c r="H2507" s="11"/>
    </row>
    <row r="2508" spans="1:8">
      <c r="A2508" s="9"/>
      <c r="B2508" s="51"/>
      <c r="C2508" s="51"/>
      <c r="D2508" s="10"/>
      <c r="E2508" s="9"/>
      <c r="F2508" s="9"/>
      <c r="G2508" s="11"/>
      <c r="H2508" s="11"/>
    </row>
    <row r="2509" spans="1:8">
      <c r="A2509" s="9"/>
      <c r="B2509" s="51"/>
      <c r="C2509" s="51"/>
      <c r="D2509" s="10"/>
      <c r="E2509" s="9"/>
      <c r="F2509" s="9"/>
      <c r="G2509" s="11"/>
      <c r="H2509" s="11"/>
    </row>
    <row r="2510" spans="1:8">
      <c r="A2510" s="9"/>
      <c r="B2510" s="51"/>
      <c r="C2510" s="51"/>
      <c r="D2510" s="10"/>
      <c r="E2510" s="9"/>
      <c r="F2510" s="9"/>
      <c r="G2510" s="11"/>
      <c r="H2510" s="11"/>
    </row>
    <row r="2511" spans="1:8">
      <c r="A2511" s="9"/>
      <c r="B2511" s="51"/>
      <c r="C2511" s="51"/>
      <c r="D2511" s="10"/>
      <c r="E2511" s="9"/>
      <c r="F2511" s="9"/>
      <c r="G2511" s="11"/>
      <c r="H2511" s="11"/>
    </row>
    <row r="2512" spans="1:8">
      <c r="A2512" s="9"/>
      <c r="B2512" s="51"/>
      <c r="C2512" s="51"/>
      <c r="D2512" s="10"/>
      <c r="E2512" s="9"/>
      <c r="F2512" s="9"/>
      <c r="G2512" s="11"/>
      <c r="H2512" s="11"/>
    </row>
    <row r="2513" spans="1:8">
      <c r="A2513" s="9"/>
      <c r="B2513" s="51"/>
      <c r="C2513" s="51"/>
      <c r="D2513" s="10"/>
      <c r="E2513" s="9"/>
      <c r="F2513" s="9"/>
      <c r="G2513" s="11"/>
      <c r="H2513" s="11"/>
    </row>
    <row r="2514" spans="1:8">
      <c r="A2514" s="9"/>
      <c r="B2514" s="51"/>
      <c r="C2514" s="51"/>
      <c r="D2514" s="10"/>
      <c r="E2514" s="9"/>
      <c r="F2514" s="9"/>
      <c r="G2514" s="11"/>
      <c r="H2514" s="11"/>
    </row>
    <row r="2515" spans="1:8">
      <c r="A2515" s="9"/>
      <c r="B2515" s="51"/>
      <c r="C2515" s="51"/>
      <c r="D2515" s="10"/>
      <c r="E2515" s="9"/>
      <c r="F2515" s="9"/>
      <c r="G2515" s="11"/>
      <c r="H2515" s="11"/>
    </row>
    <row r="2516" spans="1:8">
      <c r="A2516" s="9"/>
      <c r="B2516" s="51"/>
      <c r="C2516" s="51"/>
      <c r="D2516" s="10"/>
      <c r="E2516" s="9"/>
      <c r="F2516" s="9"/>
      <c r="G2516" s="11"/>
      <c r="H2516" s="11"/>
    </row>
    <row r="2517" spans="1:8">
      <c r="A2517" s="9"/>
      <c r="B2517" s="51"/>
      <c r="C2517" s="51"/>
      <c r="D2517" s="10"/>
      <c r="E2517" s="9"/>
      <c r="F2517" s="9"/>
      <c r="G2517" s="11"/>
      <c r="H2517" s="11"/>
    </row>
    <row r="2518" spans="1:8">
      <c r="A2518" s="9"/>
      <c r="B2518" s="51"/>
      <c r="C2518" s="51"/>
      <c r="D2518" s="10"/>
      <c r="E2518" s="9"/>
      <c r="F2518" s="9"/>
      <c r="G2518" s="11"/>
      <c r="H2518" s="11"/>
    </row>
    <row r="2519" spans="1:8">
      <c r="A2519" s="9"/>
      <c r="B2519" s="51"/>
      <c r="C2519" s="51"/>
      <c r="D2519" s="10"/>
      <c r="E2519" s="9"/>
      <c r="F2519" s="9"/>
      <c r="G2519" s="11"/>
      <c r="H2519" s="11"/>
    </row>
    <row r="2520" spans="1:8">
      <c r="A2520" s="9"/>
      <c r="B2520" s="51"/>
      <c r="C2520" s="51"/>
      <c r="D2520" s="10"/>
      <c r="E2520" s="9"/>
      <c r="F2520" s="9"/>
      <c r="G2520" s="11"/>
      <c r="H2520" s="11"/>
    </row>
    <row r="2521" spans="1:8">
      <c r="A2521" s="9"/>
      <c r="B2521" s="51"/>
      <c r="C2521" s="51"/>
      <c r="D2521" s="10"/>
      <c r="E2521" s="9"/>
      <c r="F2521" s="9"/>
      <c r="G2521" s="11"/>
      <c r="H2521" s="11"/>
    </row>
    <row r="2522" spans="1:8">
      <c r="A2522" s="9"/>
      <c r="B2522" s="51"/>
      <c r="C2522" s="51"/>
      <c r="D2522" s="10"/>
      <c r="E2522" s="9"/>
      <c r="F2522" s="9"/>
      <c r="G2522" s="11"/>
      <c r="H2522" s="11"/>
    </row>
    <row r="2523" spans="1:8">
      <c r="A2523" s="9"/>
      <c r="B2523" s="51"/>
      <c r="C2523" s="51"/>
      <c r="D2523" s="10"/>
      <c r="E2523" s="9"/>
      <c r="F2523" s="9"/>
      <c r="G2523" s="11"/>
      <c r="H2523" s="11"/>
    </row>
    <row r="2524" spans="1:8">
      <c r="A2524" s="9"/>
      <c r="B2524" s="51"/>
      <c r="C2524" s="51"/>
      <c r="D2524" s="10"/>
      <c r="E2524" s="9"/>
      <c r="F2524" s="9"/>
      <c r="G2524" s="11"/>
      <c r="H2524" s="11"/>
    </row>
    <row r="2525" spans="1:8">
      <c r="A2525" s="9"/>
      <c r="B2525" s="51"/>
      <c r="C2525" s="51"/>
      <c r="D2525" s="10"/>
      <c r="E2525" s="9"/>
      <c r="F2525" s="9"/>
      <c r="G2525" s="11"/>
      <c r="H2525" s="11"/>
    </row>
    <row r="2526" spans="1:8">
      <c r="A2526" s="9"/>
      <c r="B2526" s="51"/>
      <c r="C2526" s="51"/>
      <c r="D2526" s="10"/>
      <c r="E2526" s="9"/>
      <c r="F2526" s="9"/>
      <c r="G2526" s="11"/>
      <c r="H2526" s="11"/>
    </row>
    <row r="2527" spans="1:8">
      <c r="A2527" s="9"/>
      <c r="B2527" s="51"/>
      <c r="C2527" s="51"/>
      <c r="D2527" s="10"/>
      <c r="E2527" s="9"/>
      <c r="F2527" s="9"/>
      <c r="G2527" s="11"/>
      <c r="H2527" s="11"/>
    </row>
    <row r="2528" spans="1:8">
      <c r="A2528" s="9"/>
      <c r="B2528" s="51"/>
      <c r="C2528" s="51"/>
      <c r="D2528" s="10"/>
      <c r="E2528" s="9"/>
      <c r="F2528" s="9"/>
      <c r="G2528" s="11"/>
      <c r="H2528" s="11"/>
    </row>
    <row r="2529" spans="1:8">
      <c r="A2529" s="9"/>
      <c r="B2529" s="51"/>
      <c r="C2529" s="51"/>
      <c r="D2529" s="10"/>
      <c r="E2529" s="9"/>
      <c r="F2529" s="9"/>
      <c r="G2529" s="11"/>
      <c r="H2529" s="11"/>
    </row>
    <row r="2530" spans="1:8">
      <c r="A2530" s="9"/>
      <c r="B2530" s="51"/>
      <c r="C2530" s="51"/>
      <c r="D2530" s="10"/>
      <c r="E2530" s="9"/>
      <c r="F2530" s="9"/>
      <c r="G2530" s="11"/>
      <c r="H2530" s="11"/>
    </row>
    <row r="2531" spans="1:8">
      <c r="A2531" s="9"/>
      <c r="B2531" s="51"/>
      <c r="C2531" s="51"/>
      <c r="D2531" s="10"/>
      <c r="E2531" s="9"/>
      <c r="F2531" s="9"/>
      <c r="G2531" s="11"/>
      <c r="H2531" s="11"/>
    </row>
    <row r="2532" spans="1:8">
      <c r="A2532" s="9"/>
      <c r="B2532" s="51"/>
      <c r="C2532" s="51"/>
      <c r="D2532" s="10"/>
      <c r="E2532" s="9"/>
      <c r="F2532" s="9"/>
      <c r="G2532" s="11"/>
      <c r="H2532" s="11"/>
    </row>
    <row r="2533" spans="1:8">
      <c r="A2533" s="9"/>
      <c r="B2533" s="51"/>
      <c r="C2533" s="51"/>
      <c r="D2533" s="10"/>
      <c r="E2533" s="9"/>
      <c r="F2533" s="9"/>
      <c r="G2533" s="11"/>
      <c r="H2533" s="11"/>
    </row>
    <row r="2534" spans="1:8">
      <c r="A2534" s="9"/>
      <c r="B2534" s="51"/>
      <c r="C2534" s="51"/>
      <c r="D2534" s="10"/>
      <c r="E2534" s="9"/>
      <c r="F2534" s="9"/>
      <c r="G2534" s="11"/>
      <c r="H2534" s="11"/>
    </row>
    <row r="2535" spans="1:8">
      <c r="A2535" s="9"/>
      <c r="B2535" s="51"/>
      <c r="C2535" s="51"/>
      <c r="D2535" s="10"/>
      <c r="E2535" s="9"/>
      <c r="F2535" s="9"/>
      <c r="G2535" s="11"/>
      <c r="H2535" s="11"/>
    </row>
    <row r="2536" spans="1:8">
      <c r="A2536" s="9"/>
      <c r="B2536" s="51"/>
      <c r="C2536" s="51"/>
      <c r="D2536" s="10"/>
      <c r="E2536" s="9"/>
      <c r="F2536" s="9"/>
      <c r="G2536" s="11"/>
      <c r="H2536" s="11"/>
    </row>
    <row r="2537" spans="1:8">
      <c r="A2537" s="9"/>
      <c r="B2537" s="51"/>
      <c r="C2537" s="51"/>
      <c r="D2537" s="10"/>
      <c r="E2537" s="9"/>
      <c r="F2537" s="9"/>
      <c r="G2537" s="11"/>
      <c r="H2537" s="11"/>
    </row>
    <row r="2538" spans="1:8">
      <c r="A2538" s="9"/>
      <c r="B2538" s="51"/>
      <c r="C2538" s="51"/>
      <c r="D2538" s="10"/>
      <c r="E2538" s="9"/>
      <c r="F2538" s="9"/>
      <c r="G2538" s="11"/>
      <c r="H2538" s="11"/>
    </row>
    <row r="2539" spans="1:8">
      <c r="A2539" s="9"/>
      <c r="B2539" s="51"/>
      <c r="C2539" s="51"/>
      <c r="D2539" s="10"/>
      <c r="E2539" s="9"/>
      <c r="F2539" s="9"/>
      <c r="G2539" s="11"/>
      <c r="H2539" s="11"/>
    </row>
    <row r="2540" spans="1:8">
      <c r="A2540" s="9"/>
      <c r="B2540" s="51"/>
      <c r="C2540" s="51"/>
      <c r="D2540" s="10"/>
      <c r="E2540" s="9"/>
      <c r="F2540" s="9"/>
      <c r="G2540" s="11"/>
      <c r="H2540" s="11"/>
    </row>
    <row r="2541" spans="1:8">
      <c r="A2541" s="9"/>
      <c r="B2541" s="51"/>
      <c r="C2541" s="51"/>
      <c r="D2541" s="10"/>
      <c r="E2541" s="9"/>
      <c r="F2541" s="9"/>
      <c r="G2541" s="11"/>
      <c r="H2541" s="11"/>
    </row>
    <row r="2542" spans="1:8">
      <c r="A2542" s="9"/>
      <c r="B2542" s="51"/>
      <c r="C2542" s="51"/>
      <c r="D2542" s="10"/>
      <c r="E2542" s="9"/>
      <c r="F2542" s="9"/>
      <c r="G2542" s="11"/>
      <c r="H2542" s="11"/>
    </row>
    <row r="2543" spans="1:8">
      <c r="A2543" s="9"/>
      <c r="B2543" s="51"/>
      <c r="C2543" s="51"/>
      <c r="D2543" s="10"/>
      <c r="E2543" s="9"/>
      <c r="F2543" s="9"/>
      <c r="G2543" s="11"/>
      <c r="H2543" s="11"/>
    </row>
    <row r="2544" spans="1:8">
      <c r="A2544" s="9"/>
      <c r="B2544" s="51"/>
      <c r="C2544" s="51"/>
      <c r="D2544" s="10"/>
      <c r="E2544" s="9"/>
      <c r="F2544" s="9"/>
      <c r="G2544" s="11"/>
      <c r="H2544" s="11"/>
    </row>
    <row r="2545" spans="1:8">
      <c r="A2545" s="9"/>
      <c r="B2545" s="51"/>
      <c r="C2545" s="51"/>
      <c r="D2545" s="10"/>
      <c r="E2545" s="9"/>
      <c r="F2545" s="9"/>
      <c r="G2545" s="11"/>
      <c r="H2545" s="11"/>
    </row>
    <row r="2546" spans="1:8">
      <c r="A2546" s="9"/>
      <c r="B2546" s="51"/>
      <c r="C2546" s="51"/>
      <c r="D2546" s="10"/>
      <c r="E2546" s="9"/>
      <c r="F2546" s="9"/>
      <c r="G2546" s="11"/>
      <c r="H2546" s="11"/>
    </row>
    <row r="2547" spans="1:8">
      <c r="A2547" s="9"/>
      <c r="B2547" s="51"/>
      <c r="C2547" s="51"/>
      <c r="D2547" s="10"/>
      <c r="E2547" s="9"/>
      <c r="F2547" s="9"/>
      <c r="G2547" s="11"/>
      <c r="H2547" s="11"/>
    </row>
    <row r="2548" spans="1:8">
      <c r="A2548" s="9"/>
      <c r="B2548" s="51"/>
      <c r="C2548" s="51"/>
      <c r="D2548" s="10"/>
      <c r="E2548" s="9"/>
      <c r="F2548" s="9"/>
      <c r="G2548" s="11"/>
      <c r="H2548" s="11"/>
    </row>
    <row r="2549" spans="1:8">
      <c r="A2549" s="9"/>
      <c r="B2549" s="51"/>
      <c r="C2549" s="51"/>
      <c r="D2549" s="10"/>
      <c r="E2549" s="9"/>
      <c r="F2549" s="9"/>
      <c r="G2549" s="11"/>
      <c r="H2549" s="11"/>
    </row>
    <row r="2550" spans="1:8">
      <c r="A2550" s="9"/>
      <c r="B2550" s="51"/>
      <c r="C2550" s="51"/>
      <c r="D2550" s="10"/>
      <c r="E2550" s="9"/>
      <c r="F2550" s="9"/>
      <c r="G2550" s="11"/>
      <c r="H2550" s="11"/>
    </row>
    <row r="2551" spans="1:8">
      <c r="A2551" s="9"/>
      <c r="B2551" s="51"/>
      <c r="C2551" s="51"/>
      <c r="D2551" s="10"/>
      <c r="E2551" s="9"/>
      <c r="F2551" s="9"/>
      <c r="G2551" s="11"/>
      <c r="H2551" s="11"/>
    </row>
    <row r="2552" spans="1:8">
      <c r="A2552" s="9"/>
      <c r="B2552" s="51"/>
      <c r="C2552" s="51"/>
      <c r="D2552" s="10"/>
      <c r="E2552" s="9"/>
      <c r="F2552" s="9"/>
      <c r="G2552" s="11"/>
      <c r="H2552" s="11"/>
    </row>
    <row r="2553" spans="1:8">
      <c r="A2553" s="9"/>
      <c r="B2553" s="51"/>
      <c r="C2553" s="51"/>
      <c r="D2553" s="10"/>
      <c r="E2553" s="9"/>
      <c r="F2553" s="9"/>
      <c r="G2553" s="11"/>
      <c r="H2553" s="11"/>
    </row>
    <row r="2554" spans="1:8">
      <c r="A2554" s="9"/>
      <c r="B2554" s="51"/>
      <c r="C2554" s="51"/>
      <c r="D2554" s="10"/>
      <c r="E2554" s="9"/>
      <c r="F2554" s="9"/>
      <c r="G2554" s="11"/>
      <c r="H2554" s="11"/>
    </row>
    <row r="2555" spans="1:8">
      <c r="A2555" s="9"/>
      <c r="B2555" s="51"/>
      <c r="C2555" s="51"/>
      <c r="D2555" s="10"/>
      <c r="E2555" s="9"/>
      <c r="F2555" s="9"/>
      <c r="G2555" s="11"/>
      <c r="H2555" s="11"/>
    </row>
    <row r="2556" spans="1:8">
      <c r="A2556" s="9"/>
      <c r="B2556" s="51"/>
      <c r="C2556" s="51"/>
      <c r="D2556" s="10"/>
      <c r="E2556" s="9"/>
      <c r="F2556" s="9"/>
      <c r="G2556" s="11"/>
      <c r="H2556" s="11"/>
    </row>
    <row r="2557" spans="1:8">
      <c r="A2557" s="9"/>
      <c r="B2557" s="51"/>
      <c r="C2557" s="51"/>
      <c r="D2557" s="10"/>
      <c r="E2557" s="9"/>
      <c r="F2557" s="9"/>
      <c r="G2557" s="11"/>
      <c r="H2557" s="11"/>
    </row>
    <row r="2558" spans="1:8">
      <c r="A2558" s="9"/>
      <c r="B2558" s="51"/>
      <c r="C2558" s="51"/>
      <c r="D2558" s="10"/>
      <c r="E2558" s="9"/>
      <c r="F2558" s="9"/>
      <c r="G2558" s="11"/>
      <c r="H2558" s="11"/>
    </row>
    <row r="2559" spans="1:8">
      <c r="A2559" s="9"/>
      <c r="B2559" s="51"/>
      <c r="C2559" s="51"/>
      <c r="D2559" s="10"/>
      <c r="E2559" s="9"/>
      <c r="F2559" s="9"/>
      <c r="G2559" s="11"/>
      <c r="H2559" s="11"/>
    </row>
    <row r="2560" spans="1:8">
      <c r="A2560" s="9"/>
      <c r="B2560" s="51"/>
      <c r="C2560" s="51"/>
      <c r="D2560" s="10"/>
      <c r="E2560" s="9"/>
      <c r="F2560" s="9"/>
      <c r="G2560" s="11"/>
      <c r="H2560" s="11"/>
    </row>
    <row r="2561" spans="1:8">
      <c r="A2561" s="9"/>
      <c r="B2561" s="51"/>
      <c r="C2561" s="51"/>
      <c r="D2561" s="10"/>
      <c r="E2561" s="9"/>
      <c r="F2561" s="9"/>
      <c r="G2561" s="11"/>
      <c r="H2561" s="11"/>
    </row>
    <row r="2562" spans="1:8">
      <c r="A2562" s="9"/>
      <c r="B2562" s="51"/>
      <c r="C2562" s="51"/>
      <c r="D2562" s="10"/>
      <c r="E2562" s="9"/>
      <c r="F2562" s="9"/>
      <c r="G2562" s="11"/>
      <c r="H2562" s="11"/>
    </row>
    <row r="2563" spans="1:8">
      <c r="A2563" s="9"/>
      <c r="B2563" s="51"/>
      <c r="C2563" s="51"/>
      <c r="D2563" s="10"/>
      <c r="E2563" s="9"/>
      <c r="F2563" s="9"/>
      <c r="G2563" s="11"/>
      <c r="H2563" s="11"/>
    </row>
    <row r="2564" spans="1:8">
      <c r="A2564" s="9"/>
      <c r="B2564" s="51"/>
      <c r="C2564" s="51"/>
      <c r="D2564" s="10"/>
      <c r="E2564" s="9"/>
      <c r="F2564" s="9"/>
      <c r="G2564" s="11"/>
      <c r="H2564" s="11"/>
    </row>
    <row r="2565" spans="1:8">
      <c r="A2565" s="9"/>
      <c r="B2565" s="51"/>
      <c r="C2565" s="51"/>
      <c r="D2565" s="10"/>
      <c r="E2565" s="9"/>
      <c r="F2565" s="9"/>
      <c r="G2565" s="11"/>
      <c r="H2565" s="11"/>
    </row>
    <row r="2566" spans="1:8">
      <c r="A2566" s="9"/>
      <c r="B2566" s="51"/>
      <c r="C2566" s="51"/>
      <c r="D2566" s="10"/>
      <c r="E2566" s="9"/>
      <c r="F2566" s="9"/>
      <c r="G2566" s="11"/>
      <c r="H2566" s="11"/>
    </row>
    <row r="2567" spans="1:8">
      <c r="A2567" s="9"/>
      <c r="B2567" s="51"/>
      <c r="C2567" s="51"/>
      <c r="D2567" s="10"/>
      <c r="E2567" s="9"/>
      <c r="F2567" s="9"/>
      <c r="G2567" s="11"/>
      <c r="H2567" s="11"/>
    </row>
    <row r="2568" spans="1:8">
      <c r="A2568" s="9"/>
      <c r="B2568" s="51"/>
      <c r="C2568" s="51"/>
      <c r="D2568" s="10"/>
      <c r="E2568" s="9"/>
      <c r="F2568" s="9"/>
      <c r="G2568" s="11"/>
      <c r="H2568" s="11"/>
    </row>
    <row r="2569" spans="1:8">
      <c r="A2569" s="9"/>
      <c r="B2569" s="51"/>
      <c r="C2569" s="51"/>
      <c r="D2569" s="10"/>
      <c r="E2569" s="9"/>
      <c r="F2569" s="9"/>
      <c r="G2569" s="11"/>
      <c r="H2569" s="11"/>
    </row>
    <row r="2570" spans="1:8">
      <c r="A2570" s="9"/>
      <c r="B2570" s="51"/>
      <c r="C2570" s="51"/>
      <c r="D2570" s="10"/>
      <c r="E2570" s="9"/>
      <c r="F2570" s="9"/>
      <c r="G2570" s="11"/>
      <c r="H2570" s="11"/>
    </row>
    <row r="2571" spans="1:8">
      <c r="A2571" s="9"/>
      <c r="B2571" s="51"/>
      <c r="C2571" s="51"/>
      <c r="D2571" s="10"/>
      <c r="E2571" s="9"/>
      <c r="F2571" s="9"/>
      <c r="G2571" s="11"/>
      <c r="H2571" s="11"/>
    </row>
    <row r="2572" spans="1:8">
      <c r="A2572" s="9"/>
      <c r="B2572" s="51"/>
      <c r="C2572" s="51"/>
      <c r="D2572" s="10"/>
      <c r="E2572" s="9"/>
      <c r="F2572" s="9"/>
      <c r="G2572" s="11"/>
      <c r="H2572" s="11"/>
    </row>
    <row r="2573" spans="1:8">
      <c r="A2573" s="9"/>
      <c r="B2573" s="51"/>
      <c r="C2573" s="51"/>
      <c r="D2573" s="10"/>
      <c r="E2573" s="9"/>
      <c r="F2573" s="9"/>
      <c r="G2573" s="11"/>
      <c r="H2573" s="11"/>
    </row>
    <row r="2574" spans="1:8">
      <c r="A2574" s="9"/>
      <c r="B2574" s="51"/>
      <c r="C2574" s="51"/>
      <c r="D2574" s="10"/>
      <c r="E2574" s="9"/>
      <c r="F2574" s="9"/>
      <c r="G2574" s="11"/>
      <c r="H2574" s="11"/>
    </row>
    <row r="2575" spans="1:8">
      <c r="A2575" s="9"/>
      <c r="B2575" s="51"/>
      <c r="C2575" s="51"/>
      <c r="D2575" s="10"/>
      <c r="E2575" s="9"/>
      <c r="F2575" s="9"/>
      <c r="G2575" s="11"/>
      <c r="H2575" s="11"/>
    </row>
    <row r="2576" spans="1:8">
      <c r="A2576" s="9"/>
      <c r="B2576" s="51"/>
      <c r="C2576" s="51"/>
      <c r="D2576" s="10"/>
      <c r="E2576" s="9"/>
      <c r="F2576" s="9"/>
      <c r="G2576" s="11"/>
      <c r="H2576" s="11"/>
    </row>
    <row r="2577" spans="1:8">
      <c r="A2577" s="9"/>
      <c r="B2577" s="51"/>
      <c r="C2577" s="51"/>
      <c r="D2577" s="10"/>
      <c r="E2577" s="9"/>
      <c r="F2577" s="9"/>
      <c r="G2577" s="11"/>
      <c r="H2577" s="11"/>
    </row>
    <row r="2578" spans="1:8">
      <c r="A2578" s="9"/>
      <c r="B2578" s="51"/>
      <c r="C2578" s="51"/>
      <c r="D2578" s="10"/>
      <c r="E2578" s="9"/>
      <c r="F2578" s="9"/>
      <c r="G2578" s="11"/>
      <c r="H2578" s="11"/>
    </row>
    <row r="2579" spans="1:8">
      <c r="A2579" s="9"/>
      <c r="B2579" s="51"/>
      <c r="C2579" s="51"/>
      <c r="D2579" s="10"/>
      <c r="E2579" s="9"/>
      <c r="F2579" s="9"/>
      <c r="G2579" s="11"/>
      <c r="H2579" s="11"/>
    </row>
    <row r="2580" spans="1:8">
      <c r="A2580" s="9"/>
      <c r="B2580" s="51"/>
      <c r="C2580" s="51"/>
      <c r="D2580" s="10"/>
      <c r="E2580" s="9"/>
      <c r="F2580" s="9"/>
      <c r="G2580" s="11"/>
      <c r="H2580" s="11"/>
    </row>
    <row r="2581" spans="1:8">
      <c r="A2581" s="9"/>
      <c r="B2581" s="51"/>
      <c r="C2581" s="51"/>
      <c r="D2581" s="10"/>
      <c r="E2581" s="9"/>
      <c r="F2581" s="9"/>
      <c r="G2581" s="11"/>
      <c r="H2581" s="11"/>
    </row>
    <row r="2582" spans="1:8">
      <c r="A2582" s="9"/>
      <c r="B2582" s="51"/>
      <c r="C2582" s="51"/>
      <c r="D2582" s="10"/>
      <c r="E2582" s="9"/>
      <c r="F2582" s="9"/>
      <c r="G2582" s="11"/>
      <c r="H2582" s="11"/>
    </row>
    <row r="2583" spans="1:8">
      <c r="A2583" s="9"/>
      <c r="B2583" s="51"/>
      <c r="C2583" s="51"/>
      <c r="D2583" s="10"/>
      <c r="E2583" s="9"/>
      <c r="F2583" s="9"/>
      <c r="G2583" s="11"/>
      <c r="H2583" s="11"/>
    </row>
    <row r="2584" spans="1:8">
      <c r="A2584" s="9"/>
      <c r="B2584" s="51"/>
      <c r="C2584" s="51"/>
      <c r="D2584" s="10"/>
      <c r="E2584" s="9"/>
      <c r="F2584" s="9"/>
      <c r="G2584" s="11"/>
      <c r="H2584" s="11"/>
    </row>
    <row r="2585" spans="1:8">
      <c r="A2585" s="9"/>
      <c r="B2585" s="51"/>
      <c r="C2585" s="51"/>
      <c r="D2585" s="10"/>
      <c r="E2585" s="9"/>
      <c r="F2585" s="9"/>
      <c r="G2585" s="11"/>
      <c r="H2585" s="11"/>
    </row>
    <row r="2586" spans="1:8">
      <c r="A2586" s="9"/>
      <c r="B2586" s="51"/>
      <c r="C2586" s="51"/>
      <c r="D2586" s="10"/>
      <c r="E2586" s="9"/>
      <c r="F2586" s="9"/>
      <c r="G2586" s="11"/>
      <c r="H2586" s="11"/>
    </row>
    <row r="2587" spans="1:8">
      <c r="A2587" s="9"/>
      <c r="B2587" s="51"/>
      <c r="C2587" s="51"/>
      <c r="D2587" s="10"/>
      <c r="E2587" s="9"/>
      <c r="F2587" s="9"/>
      <c r="G2587" s="11"/>
      <c r="H2587" s="11"/>
    </row>
    <row r="2588" spans="1:8">
      <c r="A2588" s="9"/>
      <c r="B2588" s="51"/>
      <c r="C2588" s="51"/>
      <c r="D2588" s="10"/>
      <c r="E2588" s="9"/>
      <c r="F2588" s="9"/>
      <c r="G2588" s="11"/>
      <c r="H2588" s="11"/>
    </row>
    <row r="2589" spans="1:8">
      <c r="A2589" s="9"/>
      <c r="B2589" s="51"/>
      <c r="C2589" s="51"/>
      <c r="D2589" s="10"/>
      <c r="E2589" s="9"/>
      <c r="F2589" s="9"/>
      <c r="G2589" s="11"/>
      <c r="H2589" s="11"/>
    </row>
    <row r="2590" spans="1:8">
      <c r="A2590" s="9"/>
      <c r="B2590" s="51"/>
      <c r="C2590" s="51"/>
      <c r="D2590" s="10"/>
      <c r="E2590" s="9"/>
      <c r="F2590" s="9"/>
      <c r="G2590" s="11"/>
      <c r="H2590" s="11"/>
    </row>
    <row r="2591" spans="1:8">
      <c r="A2591" s="9"/>
      <c r="B2591" s="51"/>
      <c r="C2591" s="51"/>
      <c r="D2591" s="10"/>
      <c r="E2591" s="9"/>
      <c r="F2591" s="9"/>
      <c r="G2591" s="11"/>
      <c r="H2591" s="11"/>
    </row>
    <row r="2592" spans="1:8">
      <c r="A2592" s="9"/>
      <c r="B2592" s="51"/>
      <c r="C2592" s="51"/>
      <c r="D2592" s="10"/>
      <c r="E2592" s="9"/>
      <c r="F2592" s="9"/>
      <c r="G2592" s="11"/>
      <c r="H2592" s="11"/>
    </row>
    <row r="2593" spans="1:8">
      <c r="A2593" s="9"/>
      <c r="B2593" s="51"/>
      <c r="C2593" s="51"/>
      <c r="D2593" s="10"/>
      <c r="E2593" s="9"/>
      <c r="F2593" s="9"/>
      <c r="G2593" s="11"/>
      <c r="H2593" s="11"/>
    </row>
    <row r="2594" spans="1:8">
      <c r="A2594" s="9"/>
      <c r="B2594" s="51"/>
      <c r="C2594" s="51"/>
      <c r="D2594" s="10"/>
      <c r="E2594" s="9"/>
      <c r="F2594" s="9"/>
      <c r="G2594" s="11"/>
      <c r="H2594" s="11"/>
    </row>
    <row r="2595" spans="1:8">
      <c r="A2595" s="9"/>
      <c r="B2595" s="51"/>
      <c r="C2595" s="51"/>
      <c r="D2595" s="10"/>
      <c r="E2595" s="9"/>
      <c r="F2595" s="9"/>
      <c r="G2595" s="11"/>
      <c r="H2595" s="11"/>
    </row>
    <row r="2596" spans="1:8">
      <c r="A2596" s="9"/>
      <c r="B2596" s="51"/>
      <c r="C2596" s="51"/>
      <c r="D2596" s="10"/>
      <c r="E2596" s="9"/>
      <c r="F2596" s="9"/>
      <c r="G2596" s="11"/>
      <c r="H2596" s="11"/>
    </row>
    <row r="2597" spans="1:8">
      <c r="A2597" s="9"/>
      <c r="B2597" s="51"/>
      <c r="C2597" s="51"/>
      <c r="D2597" s="10"/>
      <c r="E2597" s="9"/>
      <c r="F2597" s="9"/>
      <c r="G2597" s="11"/>
      <c r="H2597" s="11"/>
    </row>
    <row r="2598" spans="1:8">
      <c r="A2598" s="9"/>
      <c r="B2598" s="51"/>
      <c r="C2598" s="51"/>
      <c r="D2598" s="10"/>
      <c r="E2598" s="9"/>
      <c r="F2598" s="9"/>
      <c r="G2598" s="11"/>
      <c r="H2598" s="11"/>
    </row>
    <row r="2599" spans="1:8">
      <c r="A2599" s="9"/>
      <c r="B2599" s="51"/>
      <c r="C2599" s="51"/>
      <c r="D2599" s="10"/>
      <c r="E2599" s="9"/>
      <c r="F2599" s="9"/>
      <c r="G2599" s="11"/>
      <c r="H2599" s="11"/>
    </row>
    <row r="2600" spans="1:8">
      <c r="A2600" s="9"/>
      <c r="B2600" s="51"/>
      <c r="C2600" s="51"/>
      <c r="D2600" s="10"/>
      <c r="E2600" s="9"/>
      <c r="F2600" s="9"/>
      <c r="G2600" s="11"/>
      <c r="H2600" s="11"/>
    </row>
    <row r="2601" spans="1:8">
      <c r="A2601" s="9"/>
      <c r="B2601" s="51"/>
      <c r="C2601" s="51"/>
      <c r="D2601" s="10"/>
      <c r="E2601" s="9"/>
      <c r="F2601" s="9"/>
      <c r="G2601" s="11"/>
      <c r="H2601" s="11"/>
    </row>
    <row r="2602" spans="1:8">
      <c r="A2602" s="9"/>
      <c r="B2602" s="51"/>
      <c r="C2602" s="51"/>
      <c r="D2602" s="10"/>
      <c r="E2602" s="9"/>
      <c r="F2602" s="9"/>
      <c r="G2602" s="11"/>
      <c r="H2602" s="11"/>
    </row>
    <row r="2603" spans="1:8">
      <c r="A2603" s="9"/>
      <c r="B2603" s="51"/>
      <c r="C2603" s="51"/>
      <c r="D2603" s="10"/>
      <c r="E2603" s="9"/>
      <c r="F2603" s="9"/>
      <c r="G2603" s="11"/>
      <c r="H2603" s="11"/>
    </row>
    <row r="2604" spans="1:8">
      <c r="A2604" s="9"/>
      <c r="B2604" s="51"/>
      <c r="C2604" s="51"/>
      <c r="D2604" s="10"/>
      <c r="E2604" s="9"/>
      <c r="F2604" s="9"/>
      <c r="G2604" s="11"/>
      <c r="H2604" s="11"/>
    </row>
    <row r="2605" spans="1:8">
      <c r="A2605" s="9"/>
      <c r="B2605" s="51"/>
      <c r="C2605" s="51"/>
      <c r="D2605" s="10"/>
      <c r="E2605" s="9"/>
      <c r="F2605" s="9"/>
      <c r="G2605" s="11"/>
      <c r="H2605" s="11"/>
    </row>
    <row r="2606" spans="1:8">
      <c r="A2606" s="9"/>
      <c r="B2606" s="51"/>
      <c r="C2606" s="51"/>
      <c r="D2606" s="10"/>
      <c r="E2606" s="9"/>
      <c r="F2606" s="9"/>
      <c r="G2606" s="11"/>
      <c r="H2606" s="11"/>
    </row>
    <row r="2607" spans="1:8">
      <c r="A2607" s="9"/>
      <c r="B2607" s="51"/>
      <c r="C2607" s="51"/>
      <c r="D2607" s="10"/>
      <c r="E2607" s="9"/>
      <c r="F2607" s="9"/>
      <c r="G2607" s="11"/>
      <c r="H2607" s="11"/>
    </row>
    <row r="2608" spans="1:8">
      <c r="A2608" s="9"/>
      <c r="B2608" s="51"/>
      <c r="C2608" s="51"/>
      <c r="D2608" s="10"/>
      <c r="E2608" s="9"/>
      <c r="F2608" s="9"/>
      <c r="G2608" s="11"/>
      <c r="H2608" s="11"/>
    </row>
    <row r="2609" spans="1:8">
      <c r="A2609" s="9"/>
      <c r="B2609" s="51"/>
      <c r="C2609" s="51"/>
      <c r="D2609" s="10"/>
      <c r="E2609" s="9"/>
      <c r="F2609" s="9"/>
      <c r="G2609" s="11"/>
      <c r="H2609" s="11"/>
    </row>
    <row r="2610" spans="1:8">
      <c r="A2610" s="9"/>
      <c r="B2610" s="51"/>
      <c r="C2610" s="51"/>
      <c r="D2610" s="10"/>
      <c r="E2610" s="9"/>
      <c r="F2610" s="9"/>
      <c r="G2610" s="11"/>
      <c r="H2610" s="11"/>
    </row>
    <row r="2611" spans="1:8">
      <c r="A2611" s="9"/>
      <c r="B2611" s="51"/>
      <c r="C2611" s="51"/>
      <c r="D2611" s="10"/>
      <c r="E2611" s="9"/>
      <c r="F2611" s="9"/>
      <c r="G2611" s="11"/>
      <c r="H2611" s="11"/>
    </row>
    <row r="2612" spans="1:8">
      <c r="A2612" s="9"/>
      <c r="B2612" s="51"/>
      <c r="C2612" s="51"/>
      <c r="D2612" s="10"/>
      <c r="E2612" s="9"/>
      <c r="F2612" s="9"/>
      <c r="G2612" s="11"/>
      <c r="H2612" s="11"/>
    </row>
    <row r="2613" spans="1:8">
      <c r="A2613" s="9"/>
      <c r="B2613" s="51"/>
      <c r="C2613" s="51"/>
      <c r="D2613" s="10"/>
      <c r="E2613" s="9"/>
      <c r="F2613" s="9"/>
      <c r="G2613" s="11"/>
      <c r="H2613" s="11"/>
    </row>
    <row r="2614" spans="1:8">
      <c r="A2614" s="9"/>
      <c r="B2614" s="51"/>
      <c r="C2614" s="51"/>
      <c r="D2614" s="10"/>
      <c r="E2614" s="9"/>
      <c r="F2614" s="9"/>
      <c r="G2614" s="11"/>
      <c r="H2614" s="11"/>
    </row>
    <row r="2615" spans="1:8">
      <c r="A2615" s="9"/>
      <c r="B2615" s="51"/>
      <c r="C2615" s="51"/>
      <c r="D2615" s="10"/>
      <c r="E2615" s="9"/>
      <c r="F2615" s="9"/>
      <c r="G2615" s="11"/>
      <c r="H2615" s="11"/>
    </row>
    <row r="2616" spans="1:8">
      <c r="A2616" s="9"/>
      <c r="B2616" s="51"/>
      <c r="C2616" s="51"/>
      <c r="D2616" s="10"/>
      <c r="E2616" s="9"/>
      <c r="F2616" s="9"/>
      <c r="G2616" s="11"/>
      <c r="H2616" s="11"/>
    </row>
    <row r="2617" spans="1:8">
      <c r="A2617" s="9"/>
      <c r="B2617" s="51"/>
      <c r="C2617" s="51"/>
      <c r="D2617" s="10"/>
      <c r="E2617" s="9"/>
      <c r="F2617" s="9"/>
      <c r="G2617" s="11"/>
      <c r="H2617" s="11"/>
    </row>
    <row r="2618" spans="1:8">
      <c r="A2618" s="9"/>
      <c r="B2618" s="51"/>
      <c r="C2618" s="51"/>
      <c r="D2618" s="10"/>
      <c r="E2618" s="9"/>
      <c r="F2618" s="9"/>
      <c r="G2618" s="11"/>
      <c r="H2618" s="11"/>
    </row>
    <row r="2619" spans="1:8">
      <c r="A2619" s="9"/>
      <c r="B2619" s="51"/>
      <c r="C2619" s="51"/>
      <c r="D2619" s="10"/>
      <c r="E2619" s="9"/>
      <c r="F2619" s="9"/>
      <c r="G2619" s="11"/>
      <c r="H2619" s="11"/>
    </row>
    <row r="2620" spans="1:8">
      <c r="A2620" s="9"/>
      <c r="B2620" s="51"/>
      <c r="C2620" s="51"/>
      <c r="D2620" s="10"/>
      <c r="E2620" s="9"/>
      <c r="F2620" s="9"/>
      <c r="G2620" s="11"/>
      <c r="H2620" s="11"/>
    </row>
    <row r="2621" spans="1:8">
      <c r="A2621" s="9"/>
      <c r="B2621" s="51"/>
      <c r="C2621" s="51"/>
      <c r="D2621" s="10"/>
      <c r="E2621" s="9"/>
      <c r="F2621" s="9"/>
      <c r="G2621" s="11"/>
      <c r="H2621" s="11"/>
    </row>
    <row r="2622" spans="1:8">
      <c r="A2622" s="9"/>
      <c r="B2622" s="51"/>
      <c r="C2622" s="51"/>
      <c r="D2622" s="10"/>
      <c r="E2622" s="9"/>
      <c r="F2622" s="9"/>
      <c r="G2622" s="11"/>
      <c r="H2622" s="11"/>
    </row>
    <row r="2623" spans="1:8">
      <c r="A2623" s="9"/>
      <c r="B2623" s="51"/>
      <c r="C2623" s="51"/>
      <c r="D2623" s="10"/>
      <c r="E2623" s="9"/>
      <c r="F2623" s="9"/>
      <c r="G2623" s="11"/>
      <c r="H2623" s="11"/>
    </row>
    <row r="2624" spans="1:8">
      <c r="A2624" s="9"/>
      <c r="B2624" s="51"/>
      <c r="C2624" s="51"/>
      <c r="D2624" s="10"/>
      <c r="E2624" s="9"/>
      <c r="F2624" s="9"/>
      <c r="G2624" s="11"/>
      <c r="H2624" s="11"/>
    </row>
    <row r="2625" spans="1:8">
      <c r="A2625" s="9"/>
      <c r="B2625" s="51"/>
      <c r="C2625" s="51"/>
      <c r="D2625" s="10"/>
      <c r="E2625" s="9"/>
      <c r="F2625" s="9"/>
      <c r="G2625" s="11"/>
      <c r="H2625" s="11"/>
    </row>
    <row r="2626" spans="1:8">
      <c r="A2626" s="9"/>
      <c r="B2626" s="51"/>
      <c r="C2626" s="51"/>
      <c r="D2626" s="10"/>
      <c r="E2626" s="9"/>
      <c r="F2626" s="9"/>
      <c r="G2626" s="11"/>
      <c r="H2626" s="11"/>
    </row>
    <row r="2627" spans="1:8">
      <c r="A2627" s="9"/>
      <c r="B2627" s="51"/>
      <c r="C2627" s="51"/>
      <c r="D2627" s="10"/>
      <c r="E2627" s="9"/>
      <c r="F2627" s="9"/>
      <c r="G2627" s="11"/>
      <c r="H2627" s="11"/>
    </row>
    <row r="2628" spans="1:8">
      <c r="A2628" s="9"/>
      <c r="B2628" s="51"/>
      <c r="C2628" s="51"/>
      <c r="D2628" s="10"/>
      <c r="E2628" s="9"/>
      <c r="F2628" s="9"/>
      <c r="G2628" s="11"/>
      <c r="H2628" s="11"/>
    </row>
    <row r="2629" spans="1:8">
      <c r="A2629" s="9"/>
      <c r="B2629" s="51"/>
      <c r="C2629" s="51"/>
      <c r="D2629" s="10"/>
      <c r="E2629" s="9"/>
      <c r="F2629" s="9"/>
      <c r="G2629" s="11"/>
      <c r="H2629" s="11"/>
    </row>
    <row r="2630" spans="1:8">
      <c r="A2630" s="9"/>
      <c r="B2630" s="51"/>
      <c r="C2630" s="51"/>
      <c r="D2630" s="10"/>
      <c r="E2630" s="9"/>
      <c r="F2630" s="9"/>
      <c r="G2630" s="11"/>
      <c r="H2630" s="11"/>
    </row>
    <row r="2631" spans="1:8">
      <c r="A2631" s="9"/>
      <c r="B2631" s="51"/>
      <c r="C2631" s="51"/>
      <c r="D2631" s="10"/>
      <c r="E2631" s="9"/>
      <c r="F2631" s="9"/>
      <c r="G2631" s="11"/>
      <c r="H2631" s="11"/>
    </row>
    <row r="2632" spans="1:8">
      <c r="A2632" s="9"/>
      <c r="B2632" s="51"/>
      <c r="C2632" s="51"/>
      <c r="D2632" s="10"/>
      <c r="E2632" s="9"/>
      <c r="F2632" s="9"/>
      <c r="G2632" s="11"/>
      <c r="H2632" s="11"/>
    </row>
    <row r="2633" spans="1:8">
      <c r="A2633" s="9"/>
      <c r="B2633" s="51"/>
      <c r="C2633" s="51"/>
      <c r="D2633" s="10"/>
      <c r="E2633" s="9"/>
      <c r="F2633" s="9"/>
      <c r="G2633" s="11"/>
      <c r="H2633" s="11"/>
    </row>
    <row r="2634" spans="1:8">
      <c r="A2634" s="9"/>
      <c r="B2634" s="51"/>
      <c r="C2634" s="51"/>
      <c r="D2634" s="10"/>
      <c r="E2634" s="9"/>
      <c r="F2634" s="9"/>
      <c r="G2634" s="11"/>
      <c r="H2634" s="11"/>
    </row>
    <row r="2635" spans="1:8">
      <c r="A2635" s="9"/>
      <c r="B2635" s="51"/>
      <c r="C2635" s="51"/>
      <c r="D2635" s="10"/>
      <c r="E2635" s="9"/>
      <c r="F2635" s="9"/>
      <c r="G2635" s="11"/>
      <c r="H2635" s="11"/>
    </row>
    <row r="2636" spans="1:8">
      <c r="A2636" s="9"/>
      <c r="B2636" s="51"/>
      <c r="C2636" s="51"/>
      <c r="D2636" s="10"/>
      <c r="E2636" s="9"/>
      <c r="F2636" s="9"/>
      <c r="G2636" s="11"/>
      <c r="H2636" s="11"/>
    </row>
    <row r="2637" spans="1:8">
      <c r="A2637" s="9"/>
      <c r="B2637" s="51"/>
      <c r="C2637" s="51"/>
      <c r="D2637" s="10"/>
      <c r="E2637" s="9"/>
      <c r="F2637" s="9"/>
      <c r="G2637" s="11"/>
      <c r="H2637" s="11"/>
    </row>
    <row r="2638" spans="1:8">
      <c r="A2638" s="9"/>
      <c r="B2638" s="51"/>
      <c r="C2638" s="51"/>
      <c r="D2638" s="10"/>
      <c r="E2638" s="9"/>
      <c r="F2638" s="9"/>
      <c r="G2638" s="11"/>
      <c r="H2638" s="11"/>
    </row>
    <row r="2639" spans="1:8">
      <c r="A2639" s="9"/>
      <c r="B2639" s="51"/>
      <c r="C2639" s="51"/>
      <c r="D2639" s="10"/>
      <c r="E2639" s="9"/>
      <c r="F2639" s="9"/>
      <c r="G2639" s="11"/>
      <c r="H2639" s="11"/>
    </row>
    <row r="2640" spans="1:8">
      <c r="A2640" s="9"/>
      <c r="B2640" s="51"/>
      <c r="C2640" s="51"/>
      <c r="D2640" s="10"/>
      <c r="E2640" s="9"/>
      <c r="F2640" s="9"/>
      <c r="G2640" s="11"/>
      <c r="H2640" s="11"/>
    </row>
    <row r="2641" spans="1:8">
      <c r="A2641" s="9"/>
      <c r="B2641" s="51"/>
      <c r="C2641" s="51"/>
      <c r="D2641" s="10"/>
      <c r="E2641" s="9"/>
      <c r="F2641" s="9"/>
      <c r="G2641" s="11"/>
      <c r="H2641" s="11"/>
    </row>
    <row r="2642" spans="1:8">
      <c r="A2642" s="9"/>
      <c r="B2642" s="51"/>
      <c r="C2642" s="51"/>
      <c r="D2642" s="10"/>
      <c r="E2642" s="9"/>
      <c r="F2642" s="9"/>
      <c r="G2642" s="11"/>
      <c r="H2642" s="11"/>
    </row>
    <row r="2643" spans="1:8">
      <c r="A2643" s="9"/>
      <c r="B2643" s="51"/>
      <c r="C2643" s="51"/>
      <c r="D2643" s="10"/>
      <c r="E2643" s="9"/>
      <c r="F2643" s="9"/>
      <c r="G2643" s="11"/>
      <c r="H2643" s="11"/>
    </row>
    <row r="2644" spans="1:8">
      <c r="A2644" s="9"/>
      <c r="B2644" s="51"/>
      <c r="C2644" s="51"/>
      <c r="D2644" s="10"/>
      <c r="E2644" s="9"/>
      <c r="F2644" s="9"/>
      <c r="G2644" s="11"/>
      <c r="H2644" s="11"/>
    </row>
    <row r="2645" spans="1:8">
      <c r="A2645" s="9"/>
      <c r="B2645" s="51"/>
      <c r="C2645" s="51"/>
      <c r="D2645" s="10"/>
      <c r="E2645" s="9"/>
      <c r="F2645" s="9"/>
      <c r="G2645" s="11"/>
      <c r="H2645" s="11"/>
    </row>
    <row r="2646" spans="1:8">
      <c r="A2646" s="9"/>
      <c r="B2646" s="51"/>
      <c r="C2646" s="51"/>
      <c r="D2646" s="10"/>
      <c r="E2646" s="9"/>
      <c r="F2646" s="9"/>
      <c r="G2646" s="11"/>
      <c r="H2646" s="11"/>
    </row>
    <row r="2647" spans="1:8">
      <c r="A2647" s="9"/>
      <c r="B2647" s="51"/>
      <c r="C2647" s="51"/>
      <c r="D2647" s="10"/>
      <c r="E2647" s="9"/>
      <c r="F2647" s="9"/>
      <c r="G2647" s="11"/>
      <c r="H2647" s="11"/>
    </row>
    <row r="2648" spans="1:8">
      <c r="A2648" s="9"/>
      <c r="B2648" s="51"/>
      <c r="C2648" s="51"/>
      <c r="D2648" s="10"/>
      <c r="E2648" s="9"/>
      <c r="F2648" s="9"/>
      <c r="G2648" s="11"/>
      <c r="H2648" s="11"/>
    </row>
    <row r="2649" spans="1:8">
      <c r="A2649" s="9"/>
      <c r="B2649" s="51"/>
      <c r="C2649" s="51"/>
      <c r="D2649" s="10"/>
      <c r="E2649" s="9"/>
      <c r="F2649" s="9"/>
      <c r="G2649" s="11"/>
      <c r="H2649" s="11"/>
    </row>
    <row r="2650" spans="1:8">
      <c r="A2650" s="9"/>
      <c r="B2650" s="51"/>
      <c r="C2650" s="51"/>
      <c r="D2650" s="10"/>
      <c r="E2650" s="9"/>
      <c r="F2650" s="9"/>
      <c r="G2650" s="11"/>
      <c r="H2650" s="11"/>
    </row>
    <row r="2651" spans="1:8">
      <c r="A2651" s="9"/>
      <c r="B2651" s="51"/>
      <c r="C2651" s="51"/>
      <c r="D2651" s="10"/>
      <c r="E2651" s="9"/>
      <c r="F2651" s="9"/>
      <c r="G2651" s="11"/>
      <c r="H2651" s="11"/>
    </row>
    <row r="2652" spans="1:8">
      <c r="A2652" s="9"/>
      <c r="B2652" s="51"/>
      <c r="C2652" s="51"/>
      <c r="D2652" s="10"/>
      <c r="E2652" s="9"/>
      <c r="F2652" s="9"/>
      <c r="G2652" s="11"/>
      <c r="H2652" s="11"/>
    </row>
    <row r="2653" spans="1:8">
      <c r="A2653" s="9"/>
      <c r="B2653" s="51"/>
      <c r="C2653" s="51"/>
      <c r="D2653" s="10"/>
      <c r="E2653" s="9"/>
      <c r="F2653" s="9"/>
      <c r="G2653" s="11"/>
      <c r="H2653" s="11"/>
    </row>
    <row r="2654" spans="1:8">
      <c r="A2654" s="9"/>
      <c r="B2654" s="51"/>
      <c r="C2654" s="51"/>
      <c r="D2654" s="10"/>
      <c r="E2654" s="9"/>
      <c r="F2654" s="9"/>
      <c r="G2654" s="11"/>
      <c r="H2654" s="11"/>
    </row>
    <row r="2655" spans="1:8">
      <c r="A2655" s="9"/>
      <c r="B2655" s="51"/>
      <c r="C2655" s="51"/>
      <c r="D2655" s="10"/>
      <c r="E2655" s="9"/>
      <c r="F2655" s="9"/>
      <c r="G2655" s="11"/>
      <c r="H2655" s="11"/>
    </row>
    <row r="2656" spans="1:8">
      <c r="A2656" s="9"/>
      <c r="B2656" s="51"/>
      <c r="C2656" s="51"/>
      <c r="D2656" s="10"/>
      <c r="E2656" s="9"/>
      <c r="F2656" s="9"/>
      <c r="G2656" s="11"/>
      <c r="H2656" s="11"/>
    </row>
    <row r="2657" spans="1:8">
      <c r="A2657" s="9"/>
      <c r="B2657" s="51"/>
      <c r="C2657" s="51"/>
      <c r="D2657" s="10"/>
      <c r="E2657" s="9"/>
      <c r="F2657" s="9"/>
      <c r="G2657" s="11"/>
      <c r="H2657" s="11"/>
    </row>
    <row r="2658" spans="1:8">
      <c r="A2658" s="9"/>
      <c r="B2658" s="51"/>
      <c r="C2658" s="51"/>
      <c r="D2658" s="10"/>
      <c r="E2658" s="9"/>
      <c r="F2658" s="9"/>
      <c r="G2658" s="11"/>
      <c r="H2658" s="11"/>
    </row>
    <row r="2659" spans="1:8">
      <c r="A2659" s="9"/>
      <c r="B2659" s="51"/>
      <c r="C2659" s="51"/>
      <c r="D2659" s="10"/>
      <c r="E2659" s="9"/>
      <c r="F2659" s="9"/>
      <c r="G2659" s="11"/>
      <c r="H2659" s="11"/>
    </row>
    <row r="2660" spans="1:8">
      <c r="A2660" s="9"/>
      <c r="B2660" s="51"/>
      <c r="C2660" s="51"/>
      <c r="D2660" s="10"/>
      <c r="E2660" s="9"/>
      <c r="F2660" s="9"/>
      <c r="G2660" s="11"/>
      <c r="H2660" s="11"/>
    </row>
    <row r="2661" spans="1:8">
      <c r="A2661" s="9"/>
      <c r="B2661" s="51"/>
      <c r="C2661" s="51"/>
      <c r="D2661" s="10"/>
      <c r="E2661" s="9"/>
      <c r="F2661" s="9"/>
      <c r="G2661" s="11"/>
      <c r="H2661" s="11"/>
    </row>
    <row r="2662" spans="1:8">
      <c r="A2662" s="9"/>
      <c r="B2662" s="51"/>
      <c r="C2662" s="51"/>
      <c r="D2662" s="10"/>
      <c r="E2662" s="9"/>
      <c r="F2662" s="9"/>
      <c r="G2662" s="11"/>
      <c r="H2662" s="11"/>
    </row>
    <row r="2663" spans="1:8">
      <c r="A2663" s="9"/>
      <c r="B2663" s="51"/>
      <c r="C2663" s="51"/>
      <c r="D2663" s="10"/>
      <c r="E2663" s="9"/>
      <c r="F2663" s="9"/>
      <c r="G2663" s="11"/>
      <c r="H2663" s="11"/>
    </row>
    <row r="2664" spans="1:8">
      <c r="A2664" s="9"/>
      <c r="B2664" s="51"/>
      <c r="C2664" s="51"/>
      <c r="D2664" s="10"/>
      <c r="E2664" s="9"/>
      <c r="F2664" s="9"/>
      <c r="G2664" s="11"/>
      <c r="H2664" s="11"/>
    </row>
    <row r="2665" spans="1:8">
      <c r="A2665" s="9"/>
      <c r="B2665" s="51"/>
      <c r="C2665" s="51"/>
      <c r="D2665" s="10"/>
      <c r="E2665" s="9"/>
      <c r="F2665" s="9"/>
      <c r="G2665" s="11"/>
      <c r="H2665" s="11"/>
    </row>
    <row r="2666" spans="1:8">
      <c r="A2666" s="9"/>
      <c r="B2666" s="51"/>
      <c r="C2666" s="51"/>
      <c r="D2666" s="10"/>
      <c r="E2666" s="9"/>
      <c r="F2666" s="9"/>
      <c r="G2666" s="11"/>
      <c r="H2666" s="11"/>
    </row>
    <row r="2667" spans="1:8">
      <c r="A2667" s="9"/>
      <c r="B2667" s="51"/>
      <c r="C2667" s="51"/>
      <c r="D2667" s="10"/>
      <c r="E2667" s="9"/>
      <c r="F2667" s="9"/>
      <c r="G2667" s="11"/>
      <c r="H2667" s="11"/>
    </row>
    <row r="2668" spans="1:8">
      <c r="A2668" s="9"/>
      <c r="B2668" s="51"/>
      <c r="C2668" s="51"/>
      <c r="D2668" s="10"/>
      <c r="E2668" s="9"/>
      <c r="F2668" s="9"/>
      <c r="G2668" s="11"/>
      <c r="H2668" s="11"/>
    </row>
    <row r="2669" spans="1:8">
      <c r="A2669" s="9"/>
      <c r="B2669" s="51"/>
      <c r="C2669" s="51"/>
      <c r="D2669" s="10"/>
      <c r="E2669" s="9"/>
      <c r="F2669" s="9"/>
      <c r="G2669" s="11"/>
      <c r="H2669" s="11"/>
    </row>
    <row r="2670" spans="1:8">
      <c r="A2670" s="9"/>
      <c r="B2670" s="51"/>
      <c r="C2670" s="51"/>
      <c r="D2670" s="10"/>
      <c r="E2670" s="9"/>
      <c r="F2670" s="9"/>
      <c r="G2670" s="11"/>
      <c r="H2670" s="11"/>
    </row>
    <row r="2671" spans="1:8">
      <c r="A2671" s="9"/>
      <c r="B2671" s="51"/>
      <c r="C2671" s="51"/>
      <c r="D2671" s="10"/>
      <c r="E2671" s="9"/>
      <c r="F2671" s="9"/>
      <c r="G2671" s="11"/>
      <c r="H2671" s="11"/>
    </row>
    <row r="2672" spans="1:8">
      <c r="A2672" s="9"/>
      <c r="B2672" s="51"/>
      <c r="C2672" s="51"/>
      <c r="D2672" s="10"/>
      <c r="E2672" s="9"/>
      <c r="F2672" s="9"/>
      <c r="G2672" s="11"/>
      <c r="H2672" s="11"/>
    </row>
    <row r="2673" spans="1:8">
      <c r="A2673" s="9"/>
      <c r="B2673" s="51"/>
      <c r="C2673" s="51"/>
      <c r="D2673" s="10"/>
      <c r="E2673" s="9"/>
      <c r="F2673" s="9"/>
      <c r="G2673" s="11"/>
      <c r="H2673" s="11"/>
    </row>
    <row r="2674" spans="1:8">
      <c r="A2674" s="9"/>
      <c r="B2674" s="51"/>
      <c r="C2674" s="51"/>
      <c r="D2674" s="10"/>
      <c r="E2674" s="9"/>
      <c r="F2674" s="9"/>
      <c r="G2674" s="11"/>
      <c r="H2674" s="11"/>
    </row>
    <row r="2675" spans="1:8">
      <c r="A2675" s="9"/>
      <c r="B2675" s="51"/>
      <c r="C2675" s="51"/>
      <c r="D2675" s="10"/>
      <c r="E2675" s="9"/>
      <c r="F2675" s="9"/>
      <c r="G2675" s="11"/>
      <c r="H2675" s="11"/>
    </row>
    <row r="2676" spans="1:8">
      <c r="A2676" s="9"/>
      <c r="B2676" s="51"/>
      <c r="C2676" s="51"/>
      <c r="D2676" s="10"/>
      <c r="E2676" s="9"/>
      <c r="F2676" s="9"/>
      <c r="G2676" s="11"/>
      <c r="H2676" s="11"/>
    </row>
    <row r="2677" spans="1:8">
      <c r="A2677" s="9"/>
      <c r="B2677" s="51"/>
      <c r="C2677" s="51"/>
      <c r="D2677" s="10"/>
      <c r="E2677" s="9"/>
      <c r="F2677" s="9"/>
      <c r="G2677" s="11"/>
      <c r="H2677" s="11"/>
    </row>
    <row r="2678" spans="1:8">
      <c r="A2678" s="9"/>
      <c r="B2678" s="51"/>
      <c r="C2678" s="51"/>
      <c r="D2678" s="10"/>
      <c r="E2678" s="9"/>
      <c r="F2678" s="9"/>
      <c r="G2678" s="11"/>
      <c r="H2678" s="11"/>
    </row>
    <row r="2679" spans="1:8">
      <c r="A2679" s="9"/>
      <c r="B2679" s="51"/>
      <c r="C2679" s="51"/>
      <c r="D2679" s="10"/>
      <c r="E2679" s="9"/>
      <c r="F2679" s="9"/>
      <c r="G2679" s="11"/>
      <c r="H2679" s="11"/>
    </row>
    <row r="2680" spans="1:8">
      <c r="A2680" s="9"/>
      <c r="B2680" s="51"/>
      <c r="C2680" s="51"/>
      <c r="D2680" s="10"/>
      <c r="E2680" s="9"/>
      <c r="F2680" s="9"/>
      <c r="G2680" s="11"/>
      <c r="H2680" s="11"/>
    </row>
    <row r="2681" spans="1:8">
      <c r="A2681" s="9"/>
      <c r="B2681" s="51"/>
      <c r="C2681" s="51"/>
      <c r="D2681" s="10"/>
      <c r="E2681" s="9"/>
      <c r="F2681" s="9"/>
      <c r="G2681" s="11"/>
      <c r="H2681" s="11"/>
    </row>
    <row r="2682" spans="1:8">
      <c r="A2682" s="9"/>
      <c r="B2682" s="51"/>
      <c r="C2682" s="51"/>
      <c r="D2682" s="10"/>
      <c r="E2682" s="9"/>
      <c r="F2682" s="9"/>
      <c r="G2682" s="11"/>
      <c r="H2682" s="11"/>
    </row>
    <row r="2683" spans="1:8">
      <c r="A2683" s="9"/>
      <c r="B2683" s="51"/>
      <c r="C2683" s="51"/>
      <c r="D2683" s="10"/>
      <c r="E2683" s="9"/>
      <c r="F2683" s="9"/>
      <c r="G2683" s="11"/>
      <c r="H2683" s="11"/>
    </row>
    <row r="2684" spans="1:8">
      <c r="A2684" s="9"/>
      <c r="B2684" s="51"/>
      <c r="C2684" s="51"/>
      <c r="D2684" s="10"/>
      <c r="E2684" s="9"/>
      <c r="F2684" s="9"/>
      <c r="G2684" s="11"/>
      <c r="H2684" s="11"/>
    </row>
    <row r="2685" spans="1:8">
      <c r="A2685" s="9"/>
      <c r="B2685" s="51"/>
      <c r="C2685" s="51"/>
      <c r="D2685" s="10"/>
      <c r="E2685" s="9"/>
      <c r="F2685" s="9"/>
      <c r="G2685" s="11"/>
      <c r="H2685" s="11"/>
    </row>
    <row r="2686" spans="1:8">
      <c r="A2686" s="9"/>
      <c r="B2686" s="51"/>
      <c r="C2686" s="51"/>
      <c r="D2686" s="10"/>
      <c r="E2686" s="9"/>
      <c r="F2686" s="9"/>
      <c r="G2686" s="11"/>
      <c r="H2686" s="11"/>
    </row>
    <row r="2687" spans="1:8">
      <c r="A2687" s="9"/>
      <c r="B2687" s="51"/>
      <c r="C2687" s="51"/>
      <c r="D2687" s="10"/>
      <c r="E2687" s="9"/>
      <c r="F2687" s="9"/>
      <c r="G2687" s="11"/>
      <c r="H2687" s="11"/>
    </row>
    <row r="2688" spans="1:8">
      <c r="A2688" s="9"/>
      <c r="B2688" s="51"/>
      <c r="C2688" s="51"/>
      <c r="D2688" s="10"/>
      <c r="E2688" s="9"/>
      <c r="F2688" s="9"/>
      <c r="G2688" s="11"/>
      <c r="H2688" s="11"/>
    </row>
    <row r="2689" spans="1:8">
      <c r="A2689" s="9"/>
      <c r="B2689" s="51"/>
      <c r="C2689" s="51"/>
      <c r="D2689" s="10"/>
      <c r="E2689" s="9"/>
      <c r="F2689" s="9"/>
      <c r="G2689" s="11"/>
      <c r="H2689" s="11"/>
    </row>
    <row r="2690" spans="1:8">
      <c r="A2690" s="9"/>
      <c r="B2690" s="51"/>
      <c r="C2690" s="51"/>
      <c r="D2690" s="10"/>
      <c r="E2690" s="9"/>
      <c r="F2690" s="9"/>
      <c r="G2690" s="11"/>
      <c r="H2690" s="11"/>
    </row>
    <row r="2691" spans="1:8">
      <c r="A2691" s="9"/>
      <c r="B2691" s="51"/>
      <c r="C2691" s="51"/>
      <c r="D2691" s="10"/>
      <c r="E2691" s="9"/>
      <c r="F2691" s="9"/>
      <c r="G2691" s="11"/>
      <c r="H2691" s="11"/>
    </row>
    <row r="2692" spans="1:8">
      <c r="A2692" s="9"/>
      <c r="B2692" s="51"/>
      <c r="C2692" s="51"/>
      <c r="D2692" s="10"/>
      <c r="E2692" s="9"/>
      <c r="F2692" s="9"/>
      <c r="G2692" s="11"/>
      <c r="H2692" s="11"/>
    </row>
    <row r="2693" spans="1:8">
      <c r="A2693" s="9"/>
      <c r="B2693" s="51"/>
      <c r="C2693" s="51"/>
      <c r="D2693" s="10"/>
      <c r="E2693" s="9"/>
      <c r="F2693" s="9"/>
      <c r="G2693" s="11"/>
      <c r="H2693" s="11"/>
    </row>
    <row r="2694" spans="1:8">
      <c r="A2694" s="9"/>
      <c r="B2694" s="51"/>
      <c r="C2694" s="51"/>
      <c r="D2694" s="10"/>
      <c r="E2694" s="9"/>
      <c r="F2694" s="9"/>
      <c r="G2694" s="11"/>
      <c r="H2694" s="11"/>
    </row>
    <row r="2695" spans="1:8">
      <c r="A2695" s="9"/>
      <c r="B2695" s="51"/>
      <c r="C2695" s="51"/>
      <c r="D2695" s="10"/>
      <c r="E2695" s="9"/>
      <c r="F2695" s="9"/>
      <c r="G2695" s="11"/>
      <c r="H2695" s="11"/>
    </row>
    <row r="2696" spans="1:8">
      <c r="A2696" s="9"/>
      <c r="B2696" s="51"/>
      <c r="C2696" s="51"/>
      <c r="D2696" s="10"/>
      <c r="E2696" s="9"/>
      <c r="F2696" s="9"/>
      <c r="G2696" s="11"/>
      <c r="H2696" s="11"/>
    </row>
    <row r="2697" spans="1:8">
      <c r="A2697" s="9"/>
      <c r="B2697" s="51"/>
      <c r="C2697" s="51"/>
      <c r="D2697" s="10"/>
      <c r="E2697" s="9"/>
      <c r="F2697" s="9"/>
      <c r="G2697" s="11"/>
      <c r="H2697" s="11"/>
    </row>
    <row r="2698" spans="1:8">
      <c r="A2698" s="9"/>
      <c r="B2698" s="51"/>
      <c r="C2698" s="51"/>
      <c r="D2698" s="10"/>
      <c r="E2698" s="9"/>
      <c r="F2698" s="9"/>
      <c r="G2698" s="11"/>
      <c r="H2698" s="11"/>
    </row>
    <row r="2699" spans="1:8">
      <c r="A2699" s="9"/>
      <c r="B2699" s="51"/>
      <c r="C2699" s="51"/>
      <c r="D2699" s="10"/>
      <c r="E2699" s="9"/>
      <c r="F2699" s="9"/>
      <c r="G2699" s="11"/>
      <c r="H2699" s="11"/>
    </row>
    <row r="2700" spans="1:8">
      <c r="A2700" s="9"/>
      <c r="B2700" s="51"/>
      <c r="C2700" s="51"/>
      <c r="D2700" s="10"/>
      <c r="E2700" s="9"/>
      <c r="F2700" s="9"/>
      <c r="G2700" s="11"/>
      <c r="H2700" s="11"/>
    </row>
    <row r="2701" spans="1:8">
      <c r="A2701" s="9"/>
      <c r="B2701" s="51"/>
      <c r="C2701" s="51"/>
      <c r="D2701" s="10"/>
      <c r="E2701" s="9"/>
      <c r="F2701" s="9"/>
      <c r="G2701" s="11"/>
      <c r="H2701" s="11"/>
    </row>
    <row r="2702" spans="1:8">
      <c r="A2702" s="9"/>
      <c r="B2702" s="51"/>
      <c r="C2702" s="51"/>
      <c r="D2702" s="10"/>
      <c r="E2702" s="9"/>
      <c r="F2702" s="9"/>
      <c r="G2702" s="11"/>
      <c r="H2702" s="11"/>
    </row>
    <row r="2703" spans="1:8">
      <c r="A2703" s="9"/>
      <c r="B2703" s="51"/>
      <c r="C2703" s="51"/>
      <c r="D2703" s="10"/>
      <c r="E2703" s="9"/>
      <c r="F2703" s="9"/>
      <c r="G2703" s="11"/>
      <c r="H2703" s="11"/>
    </row>
    <row r="2704" spans="1:8">
      <c r="A2704" s="9"/>
      <c r="B2704" s="51"/>
      <c r="C2704" s="51"/>
      <c r="D2704" s="10"/>
      <c r="E2704" s="9"/>
      <c r="F2704" s="9"/>
      <c r="G2704" s="11"/>
      <c r="H2704" s="11"/>
    </row>
    <row r="2705" spans="1:8">
      <c r="A2705" s="9"/>
      <c r="B2705" s="51"/>
      <c r="C2705" s="51"/>
      <c r="D2705" s="10"/>
      <c r="E2705" s="9"/>
      <c r="F2705" s="9"/>
      <c r="G2705" s="11"/>
      <c r="H2705" s="11"/>
    </row>
    <row r="2706" spans="1:8">
      <c r="A2706" s="9"/>
      <c r="B2706" s="51"/>
      <c r="C2706" s="51"/>
      <c r="D2706" s="10"/>
      <c r="E2706" s="9"/>
      <c r="F2706" s="9"/>
      <c r="G2706" s="11"/>
      <c r="H2706" s="11"/>
    </row>
    <row r="2707" spans="1:8">
      <c r="A2707" s="9"/>
      <c r="B2707" s="51"/>
      <c r="C2707" s="51"/>
      <c r="D2707" s="10"/>
      <c r="E2707" s="9"/>
      <c r="F2707" s="9"/>
      <c r="G2707" s="11"/>
      <c r="H2707" s="11"/>
    </row>
    <row r="2708" spans="1:8">
      <c r="A2708" s="9"/>
      <c r="B2708" s="51"/>
      <c r="C2708" s="51"/>
      <c r="D2708" s="10"/>
      <c r="E2708" s="9"/>
      <c r="F2708" s="9"/>
      <c r="G2708" s="11"/>
      <c r="H2708" s="11"/>
    </row>
    <row r="2709" spans="1:8">
      <c r="A2709" s="9"/>
      <c r="B2709" s="51"/>
      <c r="C2709" s="51"/>
      <c r="D2709" s="10"/>
      <c r="E2709" s="9"/>
      <c r="F2709" s="9"/>
      <c r="G2709" s="11"/>
      <c r="H2709" s="11"/>
    </row>
    <row r="2710" spans="1:8">
      <c r="A2710" s="9"/>
      <c r="B2710" s="51"/>
      <c r="C2710" s="51"/>
      <c r="D2710" s="10"/>
      <c r="E2710" s="9"/>
      <c r="F2710" s="9"/>
      <c r="G2710" s="11"/>
      <c r="H2710" s="11"/>
    </row>
    <row r="2711" spans="1:8">
      <c r="A2711" s="9"/>
      <c r="B2711" s="51"/>
      <c r="C2711" s="51"/>
      <c r="D2711" s="10"/>
      <c r="E2711" s="9"/>
      <c r="F2711" s="9"/>
      <c r="G2711" s="11"/>
      <c r="H2711" s="11"/>
    </row>
    <row r="2712" spans="1:8">
      <c r="A2712" s="9"/>
      <c r="B2712" s="51"/>
      <c r="C2712" s="51"/>
      <c r="D2712" s="10"/>
      <c r="E2712" s="9"/>
      <c r="F2712" s="9"/>
      <c r="G2712" s="11"/>
      <c r="H2712" s="11"/>
    </row>
    <row r="2713" spans="1:8">
      <c r="A2713" s="9"/>
      <c r="B2713" s="51"/>
      <c r="C2713" s="51"/>
      <c r="D2713" s="10"/>
      <c r="E2713" s="9"/>
      <c r="F2713" s="9"/>
      <c r="G2713" s="11"/>
      <c r="H2713" s="11"/>
    </row>
    <row r="2714" spans="1:8">
      <c r="A2714" s="9"/>
      <c r="B2714" s="51"/>
      <c r="C2714" s="51"/>
      <c r="D2714" s="10"/>
      <c r="E2714" s="9"/>
      <c r="F2714" s="9"/>
      <c r="G2714" s="11"/>
      <c r="H2714" s="11"/>
    </row>
    <row r="2715" spans="1:8">
      <c r="A2715" s="9"/>
      <c r="B2715" s="51"/>
      <c r="C2715" s="51"/>
      <c r="D2715" s="10"/>
      <c r="E2715" s="9"/>
      <c r="F2715" s="9"/>
      <c r="G2715" s="11"/>
      <c r="H2715" s="11"/>
    </row>
    <row r="2716" spans="1:8">
      <c r="A2716" s="9"/>
      <c r="B2716" s="51"/>
      <c r="C2716" s="51"/>
      <c r="D2716" s="10"/>
      <c r="E2716" s="9"/>
      <c r="F2716" s="9"/>
      <c r="G2716" s="11"/>
      <c r="H2716" s="11"/>
    </row>
    <row r="2717" spans="1:8">
      <c r="A2717" s="9"/>
      <c r="B2717" s="51"/>
      <c r="C2717" s="51"/>
      <c r="D2717" s="10"/>
      <c r="E2717" s="9"/>
      <c r="F2717" s="9"/>
      <c r="G2717" s="11"/>
      <c r="H2717" s="11"/>
    </row>
    <row r="2718" spans="1:8">
      <c r="A2718" s="9"/>
      <c r="B2718" s="51"/>
      <c r="C2718" s="51"/>
      <c r="D2718" s="10"/>
      <c r="E2718" s="9"/>
      <c r="F2718" s="9"/>
      <c r="G2718" s="11"/>
      <c r="H2718" s="11"/>
    </row>
    <row r="2719" spans="1:8">
      <c r="A2719" s="9"/>
      <c r="B2719" s="51"/>
      <c r="C2719" s="51"/>
      <c r="D2719" s="10"/>
      <c r="E2719" s="9"/>
      <c r="F2719" s="9"/>
      <c r="G2719" s="11"/>
      <c r="H2719" s="11"/>
    </row>
    <row r="2720" spans="1:8">
      <c r="A2720" s="9"/>
      <c r="B2720" s="51"/>
      <c r="C2720" s="51"/>
      <c r="D2720" s="10"/>
      <c r="E2720" s="9"/>
      <c r="F2720" s="9"/>
      <c r="G2720" s="11"/>
      <c r="H2720" s="11"/>
    </row>
    <row r="2721" spans="1:8">
      <c r="A2721" s="9"/>
      <c r="B2721" s="51"/>
      <c r="C2721" s="51"/>
      <c r="D2721" s="10"/>
      <c r="E2721" s="9"/>
      <c r="F2721" s="9"/>
      <c r="G2721" s="11"/>
      <c r="H2721" s="11"/>
    </row>
    <row r="2722" spans="1:8">
      <c r="A2722" s="9"/>
      <c r="B2722" s="51"/>
      <c r="C2722" s="51"/>
      <c r="D2722" s="10"/>
      <c r="E2722" s="9"/>
      <c r="F2722" s="9"/>
      <c r="G2722" s="11"/>
      <c r="H2722" s="11"/>
    </row>
    <row r="2723" spans="1:8">
      <c r="A2723" s="9"/>
      <c r="B2723" s="51"/>
      <c r="C2723" s="51"/>
      <c r="D2723" s="10"/>
      <c r="E2723" s="9"/>
      <c r="F2723" s="9"/>
      <c r="G2723" s="11"/>
      <c r="H2723" s="11"/>
    </row>
    <row r="2724" spans="1:8">
      <c r="A2724" s="9"/>
      <c r="B2724" s="51"/>
      <c r="C2724" s="51"/>
      <c r="D2724" s="10"/>
      <c r="E2724" s="9"/>
      <c r="F2724" s="9"/>
      <c r="G2724" s="11"/>
      <c r="H2724" s="11"/>
    </row>
    <row r="2725" spans="1:8">
      <c r="A2725" s="9"/>
      <c r="B2725" s="51"/>
      <c r="C2725" s="51"/>
      <c r="D2725" s="10"/>
      <c r="E2725" s="9"/>
      <c r="F2725" s="9"/>
      <c r="G2725" s="11"/>
      <c r="H2725" s="11"/>
    </row>
    <row r="2726" spans="1:8">
      <c r="A2726" s="9"/>
      <c r="B2726" s="51"/>
      <c r="C2726" s="51"/>
      <c r="D2726" s="10"/>
      <c r="E2726" s="9"/>
      <c r="F2726" s="9"/>
      <c r="G2726" s="11"/>
      <c r="H2726" s="11"/>
    </row>
    <row r="2727" spans="1:8">
      <c r="A2727" s="9"/>
      <c r="B2727" s="51"/>
      <c r="C2727" s="51"/>
      <c r="D2727" s="10"/>
      <c r="E2727" s="9"/>
      <c r="F2727" s="9"/>
      <c r="G2727" s="11"/>
      <c r="H2727" s="11"/>
    </row>
    <row r="2728" spans="1:8">
      <c r="A2728" s="9"/>
      <c r="B2728" s="51"/>
      <c r="C2728" s="51"/>
      <c r="D2728" s="10"/>
      <c r="E2728" s="9"/>
      <c r="F2728" s="9"/>
      <c r="G2728" s="11"/>
      <c r="H2728" s="11"/>
    </row>
    <row r="2729" spans="1:8">
      <c r="A2729" s="9"/>
      <c r="B2729" s="51"/>
      <c r="C2729" s="51"/>
      <c r="D2729" s="10"/>
      <c r="E2729" s="9"/>
      <c r="F2729" s="9"/>
      <c r="G2729" s="11"/>
      <c r="H2729" s="11"/>
    </row>
    <row r="2730" spans="1:8">
      <c r="A2730" s="9"/>
      <c r="B2730" s="51"/>
      <c r="C2730" s="51"/>
      <c r="D2730" s="10"/>
      <c r="E2730" s="9"/>
      <c r="F2730" s="9"/>
      <c r="G2730" s="11"/>
      <c r="H2730" s="11"/>
    </row>
    <row r="2731" spans="1:8">
      <c r="A2731" s="9"/>
      <c r="B2731" s="51"/>
      <c r="C2731" s="51"/>
      <c r="D2731" s="10"/>
      <c r="E2731" s="9"/>
      <c r="F2731" s="9"/>
      <c r="G2731" s="11"/>
      <c r="H2731" s="11"/>
    </row>
    <row r="2732" spans="1:8">
      <c r="A2732" s="9"/>
      <c r="B2732" s="51"/>
      <c r="C2732" s="51"/>
      <c r="D2732" s="10"/>
      <c r="E2732" s="9"/>
      <c r="F2732" s="9"/>
      <c r="G2732" s="11"/>
      <c r="H2732" s="11"/>
    </row>
    <row r="2733" spans="1:8">
      <c r="A2733" s="9"/>
      <c r="B2733" s="51"/>
      <c r="C2733" s="51"/>
      <c r="D2733" s="10"/>
      <c r="E2733" s="9"/>
      <c r="F2733" s="9"/>
      <c r="G2733" s="11"/>
      <c r="H2733" s="11"/>
    </row>
    <row r="2734" spans="1:8">
      <c r="A2734" s="9"/>
      <c r="B2734" s="51"/>
      <c r="C2734" s="51"/>
      <c r="D2734" s="10"/>
      <c r="E2734" s="9"/>
      <c r="F2734" s="9"/>
      <c r="G2734" s="11"/>
      <c r="H2734" s="11"/>
    </row>
    <row r="2735" spans="1:8">
      <c r="A2735" s="9"/>
      <c r="B2735" s="51"/>
      <c r="C2735" s="51"/>
      <c r="D2735" s="10"/>
      <c r="E2735" s="9"/>
      <c r="F2735" s="9"/>
      <c r="G2735" s="11"/>
      <c r="H2735" s="11"/>
    </row>
    <row r="2736" spans="1:8">
      <c r="A2736" s="9"/>
      <c r="B2736" s="51"/>
      <c r="C2736" s="51"/>
      <c r="D2736" s="10"/>
      <c r="E2736" s="9"/>
      <c r="F2736" s="9"/>
      <c r="G2736" s="11"/>
      <c r="H2736" s="11"/>
    </row>
    <row r="2737" spans="1:8">
      <c r="A2737" s="9"/>
      <c r="B2737" s="51"/>
      <c r="C2737" s="51"/>
      <c r="D2737" s="10"/>
      <c r="E2737" s="9"/>
      <c r="F2737" s="9"/>
      <c r="G2737" s="11"/>
      <c r="H2737" s="11"/>
    </row>
    <row r="2738" spans="1:8">
      <c r="A2738" s="9"/>
      <c r="B2738" s="51"/>
      <c r="C2738" s="51"/>
      <c r="D2738" s="10"/>
      <c r="E2738" s="9"/>
      <c r="F2738" s="9"/>
      <c r="G2738" s="11"/>
      <c r="H2738" s="11"/>
    </row>
    <row r="2739" spans="1:8">
      <c r="A2739" s="9"/>
      <c r="B2739" s="51"/>
      <c r="C2739" s="51"/>
      <c r="D2739" s="10"/>
      <c r="E2739" s="9"/>
      <c r="F2739" s="9"/>
      <c r="G2739" s="11"/>
      <c r="H2739" s="11"/>
    </row>
    <row r="2740" spans="1:8">
      <c r="A2740" s="9"/>
      <c r="B2740" s="51"/>
      <c r="C2740" s="51"/>
      <c r="D2740" s="10"/>
      <c r="E2740" s="9"/>
      <c r="F2740" s="9"/>
      <c r="G2740" s="11"/>
      <c r="H2740" s="11"/>
    </row>
    <row r="2741" spans="1:8">
      <c r="A2741" s="9"/>
      <c r="B2741" s="51"/>
      <c r="C2741" s="51"/>
      <c r="D2741" s="10"/>
      <c r="E2741" s="9"/>
      <c r="F2741" s="9"/>
      <c r="G2741" s="11"/>
      <c r="H2741" s="11"/>
    </row>
    <row r="2742" spans="1:8">
      <c r="A2742" s="9"/>
      <c r="B2742" s="51"/>
      <c r="C2742" s="51"/>
      <c r="D2742" s="10"/>
      <c r="E2742" s="9"/>
      <c r="F2742" s="9"/>
      <c r="G2742" s="11"/>
      <c r="H2742" s="11"/>
    </row>
    <row r="2743" spans="1:8">
      <c r="A2743" s="9"/>
      <c r="B2743" s="51"/>
      <c r="C2743" s="51"/>
      <c r="D2743" s="10"/>
      <c r="E2743" s="9"/>
      <c r="F2743" s="9"/>
      <c r="G2743" s="11"/>
      <c r="H2743" s="11"/>
    </row>
    <row r="2744" spans="1:8">
      <c r="A2744" s="9"/>
      <c r="B2744" s="51"/>
      <c r="C2744" s="51"/>
      <c r="D2744" s="10"/>
      <c r="E2744" s="9"/>
      <c r="F2744" s="9"/>
      <c r="G2744" s="11"/>
      <c r="H2744" s="11"/>
    </row>
    <row r="2745" spans="1:8">
      <c r="A2745" s="9"/>
      <c r="B2745" s="51"/>
      <c r="C2745" s="51"/>
      <c r="D2745" s="10"/>
      <c r="E2745" s="9"/>
      <c r="F2745" s="9"/>
      <c r="G2745" s="11"/>
      <c r="H2745" s="11"/>
    </row>
    <row r="2746" spans="1:8">
      <c r="A2746" s="9"/>
      <c r="B2746" s="51"/>
      <c r="C2746" s="51"/>
      <c r="D2746" s="10"/>
      <c r="E2746" s="9"/>
      <c r="F2746" s="9"/>
      <c r="G2746" s="11"/>
      <c r="H2746" s="11"/>
    </row>
    <row r="2747" spans="1:8">
      <c r="A2747" s="9"/>
      <c r="B2747" s="51"/>
      <c r="C2747" s="51"/>
      <c r="D2747" s="10"/>
      <c r="E2747" s="9"/>
      <c r="F2747" s="9"/>
      <c r="G2747" s="11"/>
      <c r="H2747" s="11"/>
    </row>
    <row r="2748" spans="1:8">
      <c r="A2748" s="9"/>
      <c r="B2748" s="51"/>
      <c r="C2748" s="51"/>
      <c r="D2748" s="10"/>
      <c r="E2748" s="9"/>
      <c r="F2748" s="9"/>
      <c r="G2748" s="11"/>
      <c r="H2748" s="11"/>
    </row>
    <row r="2749" spans="1:8">
      <c r="A2749" s="9"/>
      <c r="B2749" s="51"/>
      <c r="C2749" s="51"/>
      <c r="D2749" s="10"/>
      <c r="E2749" s="9"/>
      <c r="F2749" s="9"/>
      <c r="G2749" s="11"/>
      <c r="H2749" s="11"/>
    </row>
    <row r="2750" spans="1:8">
      <c r="A2750" s="9"/>
      <c r="B2750" s="51"/>
      <c r="C2750" s="51"/>
      <c r="D2750" s="10"/>
      <c r="E2750" s="9"/>
      <c r="F2750" s="9"/>
      <c r="G2750" s="11"/>
      <c r="H2750" s="11"/>
    </row>
    <row r="2751" spans="1:8">
      <c r="A2751" s="9"/>
      <c r="B2751" s="51"/>
      <c r="C2751" s="51"/>
      <c r="D2751" s="10"/>
      <c r="E2751" s="9"/>
      <c r="F2751" s="9"/>
      <c r="G2751" s="11"/>
      <c r="H2751" s="11"/>
    </row>
    <row r="2752" spans="1:8">
      <c r="A2752" s="9"/>
      <c r="B2752" s="51"/>
      <c r="C2752" s="51"/>
      <c r="D2752" s="10"/>
      <c r="E2752" s="9"/>
      <c r="F2752" s="9"/>
      <c r="G2752" s="11"/>
      <c r="H2752" s="11"/>
    </row>
    <row r="2753" spans="1:8">
      <c r="A2753" s="9"/>
      <c r="B2753" s="51"/>
      <c r="C2753" s="51"/>
      <c r="D2753" s="10"/>
      <c r="E2753" s="9"/>
      <c r="F2753" s="9"/>
      <c r="G2753" s="11"/>
      <c r="H2753" s="11"/>
    </row>
    <row r="2754" spans="1:8">
      <c r="A2754" s="9"/>
      <c r="B2754" s="51"/>
      <c r="C2754" s="51"/>
      <c r="D2754" s="10"/>
      <c r="E2754" s="9"/>
      <c r="F2754" s="9"/>
      <c r="G2754" s="11"/>
      <c r="H2754" s="11"/>
    </row>
    <row r="2755" spans="1:8">
      <c r="A2755" s="9"/>
      <c r="B2755" s="51"/>
      <c r="C2755" s="51"/>
      <c r="D2755" s="10"/>
      <c r="E2755" s="9"/>
      <c r="F2755" s="9"/>
      <c r="G2755" s="11"/>
      <c r="H2755" s="11"/>
    </row>
    <row r="2756" spans="1:8">
      <c r="A2756" s="9"/>
      <c r="B2756" s="51"/>
      <c r="C2756" s="51"/>
      <c r="D2756" s="10"/>
      <c r="E2756" s="9"/>
      <c r="F2756" s="9"/>
      <c r="G2756" s="11"/>
      <c r="H2756" s="11"/>
    </row>
    <row r="2757" spans="1:8">
      <c r="A2757" s="9"/>
      <c r="B2757" s="51"/>
      <c r="C2757" s="51"/>
      <c r="D2757" s="10"/>
      <c r="E2757" s="9"/>
      <c r="F2757" s="9"/>
      <c r="G2757" s="11"/>
      <c r="H2757" s="11"/>
    </row>
    <row r="2758" spans="1:8">
      <c r="A2758" s="9"/>
      <c r="B2758" s="51"/>
      <c r="C2758" s="51"/>
      <c r="D2758" s="10"/>
      <c r="E2758" s="9"/>
      <c r="F2758" s="9"/>
      <c r="G2758" s="11"/>
      <c r="H2758" s="11"/>
    </row>
    <row r="2759" spans="1:8">
      <c r="A2759" s="9"/>
      <c r="B2759" s="51"/>
      <c r="C2759" s="51"/>
      <c r="D2759" s="10"/>
      <c r="E2759" s="9"/>
      <c r="F2759" s="9"/>
      <c r="G2759" s="11"/>
      <c r="H2759" s="11"/>
    </row>
    <row r="2760" spans="1:8">
      <c r="A2760" s="9"/>
      <c r="B2760" s="51"/>
      <c r="C2760" s="51"/>
      <c r="D2760" s="10"/>
      <c r="E2760" s="9"/>
      <c r="F2760" s="9"/>
      <c r="G2760" s="11"/>
      <c r="H2760" s="11"/>
    </row>
    <row r="2761" spans="1:8">
      <c r="A2761" s="9"/>
      <c r="B2761" s="51"/>
      <c r="C2761" s="51"/>
      <c r="D2761" s="10"/>
      <c r="E2761" s="9"/>
      <c r="F2761" s="9"/>
      <c r="G2761" s="11"/>
      <c r="H2761" s="11"/>
    </row>
    <row r="2762" spans="1:8">
      <c r="A2762" s="9"/>
      <c r="B2762" s="51"/>
      <c r="C2762" s="51"/>
      <c r="D2762" s="10"/>
      <c r="E2762" s="9"/>
      <c r="F2762" s="9"/>
      <c r="G2762" s="11"/>
      <c r="H2762" s="11"/>
    </row>
    <row r="2763" spans="1:8">
      <c r="A2763" s="9"/>
      <c r="B2763" s="51"/>
      <c r="C2763" s="51"/>
      <c r="D2763" s="10"/>
      <c r="E2763" s="9"/>
      <c r="F2763" s="9"/>
      <c r="G2763" s="11"/>
      <c r="H2763" s="11"/>
    </row>
    <row r="2764" spans="1:8">
      <c r="A2764" s="9"/>
      <c r="B2764" s="51"/>
      <c r="C2764" s="51"/>
      <c r="D2764" s="10"/>
      <c r="E2764" s="9"/>
      <c r="F2764" s="9"/>
      <c r="G2764" s="11"/>
      <c r="H2764" s="11"/>
    </row>
    <row r="2765" spans="1:8">
      <c r="A2765" s="9"/>
      <c r="B2765" s="51"/>
      <c r="C2765" s="51"/>
      <c r="D2765" s="10"/>
      <c r="E2765" s="9"/>
      <c r="F2765" s="9"/>
      <c r="G2765" s="11"/>
      <c r="H2765" s="11"/>
    </row>
    <row r="2766" spans="1:8">
      <c r="A2766" s="9"/>
      <c r="B2766" s="51"/>
      <c r="C2766" s="51"/>
      <c r="D2766" s="10"/>
      <c r="E2766" s="9"/>
      <c r="F2766" s="9"/>
      <c r="G2766" s="11"/>
      <c r="H2766" s="11"/>
    </row>
    <row r="2767" spans="1:8">
      <c r="A2767" s="9"/>
      <c r="B2767" s="51"/>
      <c r="C2767" s="51"/>
      <c r="D2767" s="10"/>
      <c r="E2767" s="9"/>
      <c r="F2767" s="9"/>
      <c r="G2767" s="11"/>
      <c r="H2767" s="11"/>
    </row>
    <row r="2768" spans="1:8">
      <c r="A2768" s="9"/>
      <c r="B2768" s="51"/>
      <c r="C2768" s="51"/>
      <c r="D2768" s="10"/>
      <c r="E2768" s="9"/>
      <c r="F2768" s="9"/>
      <c r="G2768" s="11"/>
      <c r="H2768" s="11"/>
    </row>
    <row r="2769" spans="1:8">
      <c r="A2769" s="9"/>
      <c r="B2769" s="51"/>
      <c r="C2769" s="51"/>
      <c r="D2769" s="10"/>
      <c r="E2769" s="9"/>
      <c r="F2769" s="9"/>
      <c r="G2769" s="11"/>
      <c r="H2769" s="11"/>
    </row>
    <row r="2770" spans="1:8">
      <c r="A2770" s="9"/>
      <c r="B2770" s="51"/>
      <c r="C2770" s="51"/>
      <c r="D2770" s="10"/>
      <c r="E2770" s="9"/>
      <c r="F2770" s="9"/>
      <c r="G2770" s="11"/>
      <c r="H2770" s="11"/>
    </row>
    <row r="2771" spans="1:8">
      <c r="A2771" s="9"/>
      <c r="B2771" s="51"/>
      <c r="C2771" s="51"/>
      <c r="D2771" s="10"/>
      <c r="E2771" s="9"/>
      <c r="F2771" s="9"/>
      <c r="G2771" s="11"/>
      <c r="H2771" s="11"/>
    </row>
    <row r="2772" spans="1:8">
      <c r="A2772" s="9"/>
      <c r="B2772" s="51"/>
      <c r="C2772" s="51"/>
      <c r="D2772" s="10"/>
      <c r="E2772" s="9"/>
      <c r="F2772" s="9"/>
      <c r="G2772" s="11"/>
      <c r="H2772" s="11"/>
    </row>
    <row r="2773" spans="1:8">
      <c r="A2773" s="9"/>
      <c r="B2773" s="51"/>
      <c r="C2773" s="51"/>
      <c r="D2773" s="10"/>
      <c r="E2773" s="9"/>
      <c r="F2773" s="9"/>
      <c r="G2773" s="11"/>
      <c r="H2773" s="11"/>
    </row>
    <row r="2774" spans="1:8">
      <c r="A2774" s="9"/>
      <c r="B2774" s="51"/>
      <c r="C2774" s="51"/>
      <c r="D2774" s="10"/>
      <c r="E2774" s="9"/>
      <c r="F2774" s="9"/>
      <c r="G2774" s="11"/>
      <c r="H2774" s="11"/>
    </row>
    <row r="2775" spans="1:8">
      <c r="A2775" s="9"/>
      <c r="B2775" s="51"/>
      <c r="C2775" s="51"/>
      <c r="D2775" s="10"/>
      <c r="E2775" s="9"/>
      <c r="F2775" s="9"/>
      <c r="G2775" s="11"/>
      <c r="H2775" s="11"/>
    </row>
    <row r="2776" spans="1:8">
      <c r="A2776" s="9"/>
      <c r="B2776" s="51"/>
      <c r="C2776" s="51"/>
      <c r="D2776" s="10"/>
      <c r="E2776" s="9"/>
      <c r="F2776" s="9"/>
      <c r="G2776" s="11"/>
      <c r="H2776" s="11"/>
    </row>
    <row r="2777" spans="1:8">
      <c r="A2777" s="9"/>
      <c r="B2777" s="51"/>
      <c r="C2777" s="51"/>
      <c r="D2777" s="10"/>
      <c r="E2777" s="9"/>
      <c r="F2777" s="9"/>
      <c r="G2777" s="11"/>
      <c r="H2777" s="11"/>
    </row>
    <row r="2778" spans="1:8">
      <c r="A2778" s="9"/>
      <c r="B2778" s="51"/>
      <c r="C2778" s="51"/>
      <c r="D2778" s="10"/>
      <c r="E2778" s="9"/>
      <c r="F2778" s="9"/>
      <c r="G2778" s="11"/>
      <c r="H2778" s="11"/>
    </row>
    <row r="2779" spans="1:8">
      <c r="A2779" s="9"/>
      <c r="B2779" s="51"/>
      <c r="C2779" s="51"/>
      <c r="D2779" s="10"/>
      <c r="E2779" s="9"/>
      <c r="F2779" s="9"/>
      <c r="G2779" s="11"/>
      <c r="H2779" s="11"/>
    </row>
    <row r="2780" spans="1:8">
      <c r="A2780" s="9"/>
      <c r="B2780" s="51"/>
      <c r="C2780" s="51"/>
      <c r="D2780" s="10"/>
      <c r="E2780" s="9"/>
      <c r="F2780" s="9"/>
      <c r="G2780" s="11"/>
      <c r="H2780" s="11"/>
    </row>
    <row r="2781" spans="1:8">
      <c r="A2781" s="9"/>
      <c r="B2781" s="51"/>
      <c r="C2781" s="51"/>
      <c r="D2781" s="10"/>
      <c r="E2781" s="9"/>
      <c r="F2781" s="9"/>
      <c r="G2781" s="11"/>
      <c r="H2781" s="11"/>
    </row>
    <row r="2782" spans="1:8">
      <c r="A2782" s="9"/>
      <c r="B2782" s="51"/>
      <c r="C2782" s="51"/>
      <c r="D2782" s="10"/>
      <c r="E2782" s="9"/>
      <c r="F2782" s="9"/>
      <c r="G2782" s="11"/>
      <c r="H2782" s="11"/>
    </row>
    <row r="2783" spans="1:8">
      <c r="A2783" s="9"/>
      <c r="B2783" s="51"/>
      <c r="C2783" s="51"/>
      <c r="D2783" s="10"/>
      <c r="E2783" s="9"/>
      <c r="F2783" s="9"/>
      <c r="G2783" s="11"/>
      <c r="H2783" s="11"/>
    </row>
    <row r="2784" spans="1:8">
      <c r="A2784" s="9"/>
      <c r="B2784" s="51"/>
      <c r="C2784" s="51"/>
      <c r="D2784" s="10"/>
      <c r="E2784" s="9"/>
      <c r="F2784" s="9"/>
      <c r="G2784" s="11"/>
      <c r="H2784" s="11"/>
    </row>
    <row r="2785" spans="1:8">
      <c r="A2785" s="9"/>
      <c r="B2785" s="51"/>
      <c r="C2785" s="51"/>
      <c r="D2785" s="10"/>
      <c r="E2785" s="9"/>
      <c r="F2785" s="9"/>
      <c r="G2785" s="11"/>
      <c r="H2785" s="11"/>
    </row>
    <row r="2786" spans="1:8">
      <c r="A2786" s="9"/>
      <c r="B2786" s="51"/>
      <c r="C2786" s="51"/>
      <c r="D2786" s="10"/>
      <c r="E2786" s="9"/>
      <c r="F2786" s="9"/>
      <c r="G2786" s="11"/>
      <c r="H2786" s="11"/>
    </row>
    <row r="2787" spans="1:8">
      <c r="A2787" s="9"/>
      <c r="B2787" s="51"/>
      <c r="C2787" s="51"/>
      <c r="D2787" s="10"/>
      <c r="E2787" s="9"/>
      <c r="F2787" s="9"/>
      <c r="G2787" s="11"/>
      <c r="H2787" s="11"/>
    </row>
    <row r="2788" spans="1:8">
      <c r="A2788" s="9"/>
      <c r="B2788" s="51"/>
      <c r="C2788" s="51"/>
      <c r="D2788" s="10"/>
      <c r="E2788" s="9"/>
      <c r="F2788" s="9"/>
      <c r="G2788" s="11"/>
      <c r="H2788" s="11"/>
    </row>
    <row r="2789" spans="1:8">
      <c r="A2789" s="9"/>
      <c r="B2789" s="51"/>
      <c r="C2789" s="51"/>
      <c r="D2789" s="10"/>
      <c r="E2789" s="9"/>
      <c r="F2789" s="9"/>
      <c r="G2789" s="11"/>
      <c r="H2789" s="11"/>
    </row>
    <row r="2790" spans="1:8">
      <c r="A2790" s="9"/>
      <c r="B2790" s="51"/>
      <c r="C2790" s="51"/>
      <c r="D2790" s="10"/>
      <c r="E2790" s="9"/>
      <c r="F2790" s="9"/>
      <c r="G2790" s="11"/>
      <c r="H2790" s="11"/>
    </row>
    <row r="2791" spans="1:8">
      <c r="A2791" s="9"/>
      <c r="B2791" s="51"/>
      <c r="C2791" s="51"/>
      <c r="D2791" s="10"/>
      <c r="E2791" s="9"/>
      <c r="F2791" s="9"/>
      <c r="G2791" s="11"/>
      <c r="H2791" s="11"/>
    </row>
    <row r="2792" spans="1:8">
      <c r="A2792" s="9"/>
      <c r="B2792" s="51"/>
      <c r="C2792" s="51"/>
      <c r="D2792" s="10"/>
      <c r="E2792" s="9"/>
      <c r="F2792" s="9"/>
      <c r="G2792" s="11"/>
      <c r="H2792" s="11"/>
    </row>
    <row r="2793" spans="1:8">
      <c r="A2793" s="9"/>
      <c r="B2793" s="51"/>
      <c r="C2793" s="51"/>
      <c r="D2793" s="10"/>
      <c r="E2793" s="9"/>
      <c r="F2793" s="9"/>
      <c r="G2793" s="11"/>
      <c r="H2793" s="11"/>
    </row>
    <row r="2794" spans="1:8">
      <c r="A2794" s="9"/>
      <c r="B2794" s="51"/>
      <c r="C2794" s="51"/>
      <c r="D2794" s="10"/>
      <c r="E2794" s="9"/>
      <c r="F2794" s="9"/>
      <c r="G2794" s="11"/>
      <c r="H2794" s="11"/>
    </row>
    <row r="2795" spans="1:8">
      <c r="A2795" s="9"/>
      <c r="B2795" s="51"/>
      <c r="C2795" s="51"/>
      <c r="D2795" s="10"/>
      <c r="E2795" s="9"/>
      <c r="F2795" s="9"/>
      <c r="G2795" s="11"/>
      <c r="H2795" s="11"/>
    </row>
    <row r="2796" spans="1:8">
      <c r="A2796" s="9"/>
      <c r="B2796" s="51"/>
      <c r="C2796" s="51"/>
      <c r="D2796" s="10"/>
      <c r="E2796" s="9"/>
      <c r="F2796" s="9"/>
      <c r="G2796" s="11"/>
      <c r="H2796" s="11"/>
    </row>
    <row r="2797" spans="1:8">
      <c r="A2797" s="9"/>
      <c r="B2797" s="51"/>
      <c r="C2797" s="51"/>
      <c r="D2797" s="10"/>
      <c r="E2797" s="9"/>
      <c r="F2797" s="9"/>
      <c r="G2797" s="11"/>
      <c r="H2797" s="11"/>
    </row>
    <row r="2798" spans="1:8">
      <c r="A2798" s="9"/>
      <c r="B2798" s="51"/>
      <c r="C2798" s="51"/>
      <c r="D2798" s="10"/>
      <c r="E2798" s="9"/>
      <c r="F2798" s="9"/>
      <c r="G2798" s="11"/>
      <c r="H2798" s="11"/>
    </row>
    <row r="2799" spans="1:8">
      <c r="A2799" s="9"/>
      <c r="B2799" s="51"/>
      <c r="C2799" s="51"/>
      <c r="D2799" s="10"/>
      <c r="E2799" s="9"/>
      <c r="F2799" s="9"/>
      <c r="G2799" s="11"/>
      <c r="H2799" s="11"/>
    </row>
    <row r="2800" spans="1:8">
      <c r="A2800" s="9"/>
      <c r="B2800" s="51"/>
      <c r="C2800" s="51"/>
      <c r="D2800" s="10"/>
      <c r="E2800" s="9"/>
      <c r="F2800" s="9"/>
      <c r="G2800" s="11"/>
      <c r="H2800" s="11"/>
    </row>
    <row r="2801" spans="1:8">
      <c r="A2801" s="9"/>
      <c r="B2801" s="51"/>
      <c r="C2801" s="51"/>
      <c r="D2801" s="10"/>
      <c r="E2801" s="9"/>
      <c r="F2801" s="9"/>
      <c r="G2801" s="11"/>
      <c r="H2801" s="11"/>
    </row>
    <row r="2802" spans="1:8">
      <c r="A2802" s="9"/>
      <c r="B2802" s="51"/>
      <c r="C2802" s="51"/>
      <c r="D2802" s="10"/>
      <c r="E2802" s="9"/>
      <c r="F2802" s="9"/>
      <c r="G2802" s="11"/>
      <c r="H2802" s="11"/>
    </row>
    <row r="2803" spans="1:8">
      <c r="A2803" s="9"/>
      <c r="B2803" s="51"/>
      <c r="C2803" s="51"/>
      <c r="D2803" s="10"/>
      <c r="E2803" s="9"/>
      <c r="F2803" s="9"/>
      <c r="G2803" s="11"/>
      <c r="H2803" s="11"/>
    </row>
    <row r="2804" spans="1:8">
      <c r="A2804" s="9"/>
      <c r="B2804" s="51"/>
      <c r="C2804" s="51"/>
      <c r="D2804" s="10"/>
      <c r="E2804" s="9"/>
      <c r="F2804" s="9"/>
      <c r="G2804" s="11"/>
      <c r="H2804" s="11"/>
    </row>
    <row r="2805" spans="1:8">
      <c r="A2805" s="9"/>
      <c r="B2805" s="51"/>
      <c r="C2805" s="51"/>
      <c r="D2805" s="10"/>
      <c r="E2805" s="9"/>
      <c r="F2805" s="9"/>
      <c r="G2805" s="11"/>
      <c r="H2805" s="11"/>
    </row>
    <row r="2806" spans="1:8">
      <c r="A2806" s="9"/>
      <c r="B2806" s="51"/>
      <c r="C2806" s="51"/>
      <c r="D2806" s="10"/>
      <c r="E2806" s="9"/>
      <c r="F2806" s="9"/>
      <c r="G2806" s="11"/>
      <c r="H2806" s="11"/>
    </row>
    <row r="2807" spans="1:8">
      <c r="A2807" s="9"/>
      <c r="B2807" s="51"/>
      <c r="C2807" s="51"/>
      <c r="D2807" s="10"/>
      <c r="E2807" s="9"/>
      <c r="F2807" s="9"/>
      <c r="G2807" s="11"/>
      <c r="H2807" s="11"/>
    </row>
    <row r="2808" spans="1:8">
      <c r="A2808" s="9"/>
      <c r="B2808" s="51"/>
      <c r="C2808" s="51"/>
      <c r="D2808" s="10"/>
      <c r="E2808" s="9"/>
      <c r="F2808" s="9"/>
      <c r="G2808" s="11"/>
      <c r="H2808" s="11"/>
    </row>
    <row r="2809" spans="1:8">
      <c r="A2809" s="9"/>
      <c r="B2809" s="51"/>
      <c r="C2809" s="51"/>
      <c r="D2809" s="10"/>
      <c r="E2809" s="9"/>
      <c r="F2809" s="9"/>
      <c r="G2809" s="11"/>
      <c r="H2809" s="11"/>
    </row>
    <row r="2810" spans="1:8">
      <c r="A2810" s="9"/>
      <c r="B2810" s="51"/>
      <c r="C2810" s="51"/>
      <c r="D2810" s="10"/>
      <c r="E2810" s="9"/>
      <c r="F2810" s="9"/>
      <c r="G2810" s="11"/>
      <c r="H2810" s="11"/>
    </row>
    <row r="2811" spans="1:8">
      <c r="A2811" s="9"/>
      <c r="B2811" s="51"/>
      <c r="C2811" s="51"/>
      <c r="D2811" s="10"/>
      <c r="E2811" s="9"/>
      <c r="F2811" s="9"/>
      <c r="G2811" s="11"/>
      <c r="H2811" s="11"/>
    </row>
    <row r="2812" spans="1:8">
      <c r="A2812" s="9"/>
      <c r="B2812" s="51"/>
      <c r="C2812" s="51"/>
      <c r="D2812" s="10"/>
      <c r="E2812" s="9"/>
      <c r="F2812" s="9"/>
      <c r="G2812" s="11"/>
      <c r="H2812" s="11"/>
    </row>
    <row r="2813" spans="1:8">
      <c r="A2813" s="9"/>
      <c r="B2813" s="51"/>
      <c r="C2813" s="51"/>
      <c r="D2813" s="10"/>
      <c r="E2813" s="9"/>
      <c r="F2813" s="9"/>
      <c r="G2813" s="11"/>
      <c r="H2813" s="11"/>
    </row>
    <row r="2814" spans="1:8">
      <c r="A2814" s="9"/>
      <c r="B2814" s="51"/>
      <c r="C2814" s="51"/>
      <c r="D2814" s="10"/>
      <c r="E2814" s="9"/>
      <c r="F2814" s="9"/>
      <c r="G2814" s="11"/>
      <c r="H2814" s="11"/>
    </row>
    <row r="2815" spans="1:8">
      <c r="A2815" s="9"/>
      <c r="B2815" s="51"/>
      <c r="C2815" s="51"/>
      <c r="D2815" s="10"/>
      <c r="E2815" s="9"/>
      <c r="F2815" s="9"/>
      <c r="G2815" s="11"/>
      <c r="H2815" s="11"/>
    </row>
    <row r="2816" spans="1:8">
      <c r="A2816" s="9"/>
      <c r="B2816" s="51"/>
      <c r="C2816" s="51"/>
      <c r="D2816" s="10"/>
      <c r="E2816" s="9"/>
      <c r="F2816" s="9"/>
      <c r="G2816" s="11"/>
      <c r="H2816" s="11"/>
    </row>
    <row r="2817" spans="1:8">
      <c r="A2817" s="9"/>
      <c r="B2817" s="51"/>
      <c r="C2817" s="51"/>
      <c r="D2817" s="10"/>
      <c r="E2817" s="9"/>
      <c r="F2817" s="9"/>
      <c r="G2817" s="11"/>
      <c r="H2817" s="11"/>
    </row>
    <row r="2818" spans="1:8">
      <c r="A2818" s="9"/>
      <c r="B2818" s="51"/>
      <c r="C2818" s="51"/>
      <c r="D2818" s="10"/>
      <c r="E2818" s="9"/>
      <c r="F2818" s="9"/>
      <c r="G2818" s="11"/>
      <c r="H2818" s="11"/>
    </row>
    <row r="2819" spans="1:8">
      <c r="A2819" s="9"/>
      <c r="B2819" s="51"/>
      <c r="C2819" s="51"/>
      <c r="D2819" s="10"/>
      <c r="E2819" s="9"/>
      <c r="F2819" s="9"/>
      <c r="G2819" s="11"/>
      <c r="H2819" s="11"/>
    </row>
    <row r="2820" spans="1:8">
      <c r="A2820" s="9"/>
      <c r="B2820" s="51"/>
      <c r="C2820" s="51"/>
      <c r="D2820" s="10"/>
      <c r="E2820" s="9"/>
      <c r="F2820" s="9"/>
      <c r="G2820" s="11"/>
      <c r="H2820" s="11"/>
    </row>
    <row r="2821" spans="1:8">
      <c r="A2821" s="9"/>
      <c r="B2821" s="51"/>
      <c r="C2821" s="51"/>
      <c r="D2821" s="10"/>
      <c r="E2821" s="9"/>
      <c r="F2821" s="9"/>
      <c r="G2821" s="11"/>
      <c r="H2821" s="11"/>
    </row>
    <row r="2822" spans="1:8">
      <c r="A2822" s="9"/>
      <c r="B2822" s="51"/>
      <c r="C2822" s="51"/>
      <c r="D2822" s="10"/>
      <c r="E2822" s="9"/>
      <c r="F2822" s="9"/>
      <c r="G2822" s="11"/>
      <c r="H2822" s="11"/>
    </row>
    <row r="2823" spans="1:8">
      <c r="A2823" s="9"/>
      <c r="B2823" s="51"/>
      <c r="C2823" s="51"/>
      <c r="D2823" s="10"/>
      <c r="E2823" s="9"/>
      <c r="F2823" s="9"/>
      <c r="G2823" s="11"/>
      <c r="H2823" s="11"/>
    </row>
    <row r="2824" spans="1:8">
      <c r="A2824" s="9"/>
      <c r="B2824" s="51"/>
      <c r="C2824" s="51"/>
      <c r="D2824" s="10"/>
      <c r="E2824" s="9"/>
      <c r="F2824" s="9"/>
      <c r="G2824" s="11"/>
      <c r="H2824" s="11"/>
    </row>
    <row r="2825" spans="1:8">
      <c r="A2825" s="9"/>
      <c r="B2825" s="51"/>
      <c r="C2825" s="51"/>
      <c r="D2825" s="10"/>
      <c r="E2825" s="9"/>
      <c r="F2825" s="9"/>
      <c r="G2825" s="11"/>
      <c r="H2825" s="11"/>
    </row>
    <row r="2826" spans="1:8">
      <c r="A2826" s="9"/>
      <c r="B2826" s="51"/>
      <c r="C2826" s="51"/>
      <c r="D2826" s="10"/>
      <c r="E2826" s="9"/>
      <c r="F2826" s="9"/>
      <c r="G2826" s="11"/>
      <c r="H2826" s="11"/>
    </row>
    <row r="2827" spans="1:8">
      <c r="A2827" s="9"/>
      <c r="B2827" s="51"/>
      <c r="C2827" s="51"/>
      <c r="D2827" s="10"/>
      <c r="E2827" s="9"/>
      <c r="F2827" s="9"/>
      <c r="G2827" s="11"/>
      <c r="H2827" s="11"/>
    </row>
    <row r="2828" spans="1:8">
      <c r="A2828" s="9"/>
      <c r="B2828" s="51"/>
      <c r="C2828" s="51"/>
      <c r="D2828" s="10"/>
      <c r="E2828" s="9"/>
      <c r="F2828" s="9"/>
      <c r="G2828" s="11"/>
      <c r="H2828" s="11"/>
    </row>
    <row r="2829" spans="1:8">
      <c r="A2829" s="9"/>
      <c r="B2829" s="51"/>
      <c r="C2829" s="51"/>
      <c r="D2829" s="10"/>
      <c r="E2829" s="9"/>
      <c r="F2829" s="9"/>
      <c r="G2829" s="11"/>
      <c r="H2829" s="11"/>
    </row>
    <row r="2830" spans="1:8">
      <c r="A2830" s="9"/>
      <c r="B2830" s="51"/>
      <c r="C2830" s="51"/>
      <c r="D2830" s="10"/>
      <c r="E2830" s="9"/>
      <c r="F2830" s="9"/>
      <c r="G2830" s="11"/>
      <c r="H2830" s="11"/>
    </row>
    <row r="2831" spans="1:8">
      <c r="A2831" s="9"/>
      <c r="B2831" s="51"/>
      <c r="C2831" s="51"/>
      <c r="D2831" s="10"/>
      <c r="E2831" s="9"/>
      <c r="F2831" s="9"/>
      <c r="G2831" s="11"/>
      <c r="H2831" s="11"/>
    </row>
    <row r="2832" spans="1:8">
      <c r="A2832" s="9"/>
      <c r="B2832" s="51"/>
      <c r="C2832" s="51"/>
      <c r="D2832" s="10"/>
      <c r="E2832" s="9"/>
      <c r="F2832" s="9"/>
      <c r="G2832" s="11"/>
      <c r="H2832" s="11"/>
    </row>
    <row r="2833" spans="1:8">
      <c r="A2833" s="9"/>
      <c r="B2833" s="51"/>
      <c r="C2833" s="51"/>
      <c r="D2833" s="10"/>
      <c r="E2833" s="9"/>
      <c r="F2833" s="9"/>
      <c r="G2833" s="11"/>
      <c r="H2833" s="11"/>
    </row>
    <row r="2834" spans="1:8">
      <c r="A2834" s="9"/>
      <c r="B2834" s="51"/>
      <c r="C2834" s="51"/>
      <c r="D2834" s="10"/>
      <c r="E2834" s="9"/>
      <c r="F2834" s="9"/>
      <c r="G2834" s="11"/>
      <c r="H2834" s="11"/>
    </row>
    <row r="2835" spans="1:8">
      <c r="A2835" s="9"/>
      <c r="B2835" s="51"/>
      <c r="C2835" s="51"/>
      <c r="D2835" s="10"/>
      <c r="E2835" s="9"/>
      <c r="F2835" s="9"/>
      <c r="G2835" s="11"/>
      <c r="H2835" s="11"/>
    </row>
    <row r="2836" spans="1:8">
      <c r="A2836" s="9"/>
      <c r="B2836" s="51"/>
      <c r="C2836" s="51"/>
      <c r="D2836" s="10"/>
      <c r="E2836" s="9"/>
      <c r="F2836" s="9"/>
      <c r="G2836" s="11"/>
      <c r="H2836" s="11"/>
    </row>
    <row r="2837" spans="1:8">
      <c r="A2837" s="9"/>
      <c r="B2837" s="51"/>
      <c r="C2837" s="51"/>
      <c r="D2837" s="10"/>
      <c r="E2837" s="9"/>
      <c r="F2837" s="9"/>
      <c r="G2837" s="11"/>
      <c r="H2837" s="11"/>
    </row>
    <row r="2838" spans="1:8">
      <c r="A2838" s="9"/>
      <c r="B2838" s="51"/>
      <c r="C2838" s="51"/>
      <c r="D2838" s="10"/>
      <c r="E2838" s="9"/>
      <c r="F2838" s="9"/>
      <c r="G2838" s="11"/>
      <c r="H2838" s="11"/>
    </row>
    <row r="2839" spans="1:8">
      <c r="A2839" s="9"/>
      <c r="B2839" s="51"/>
      <c r="C2839" s="51"/>
      <c r="D2839" s="10"/>
      <c r="E2839" s="9"/>
      <c r="F2839" s="9"/>
      <c r="G2839" s="11"/>
      <c r="H2839" s="11"/>
    </row>
    <row r="2840" spans="1:8">
      <c r="A2840" s="9"/>
      <c r="B2840" s="51"/>
      <c r="C2840" s="51"/>
      <c r="D2840" s="10"/>
      <c r="E2840" s="9"/>
      <c r="F2840" s="9"/>
      <c r="G2840" s="11"/>
      <c r="H2840" s="11"/>
    </row>
    <row r="2841" spans="1:8">
      <c r="A2841" s="9"/>
      <c r="B2841" s="51"/>
      <c r="C2841" s="51"/>
      <c r="D2841" s="10"/>
      <c r="E2841" s="9"/>
      <c r="F2841" s="9"/>
      <c r="G2841" s="11"/>
      <c r="H2841" s="11"/>
    </row>
    <row r="2842" spans="1:8">
      <c r="A2842" s="9"/>
      <c r="B2842" s="51"/>
      <c r="C2842" s="51"/>
      <c r="D2842" s="10"/>
      <c r="E2842" s="9"/>
      <c r="F2842" s="9"/>
      <c r="G2842" s="11"/>
      <c r="H2842" s="11"/>
    </row>
    <row r="2843" spans="1:8">
      <c r="A2843" s="9"/>
      <c r="B2843" s="51"/>
      <c r="C2843" s="51"/>
      <c r="D2843" s="10"/>
      <c r="E2843" s="9"/>
      <c r="F2843" s="9"/>
      <c r="G2843" s="11"/>
      <c r="H2843" s="11"/>
    </row>
    <row r="2844" spans="1:8">
      <c r="A2844" s="9"/>
      <c r="B2844" s="51"/>
      <c r="C2844" s="51"/>
      <c r="D2844" s="10"/>
      <c r="E2844" s="9"/>
      <c r="F2844" s="9"/>
      <c r="G2844" s="11"/>
      <c r="H2844" s="11"/>
    </row>
    <row r="2845" spans="1:8">
      <c r="A2845" s="9"/>
      <c r="B2845" s="51"/>
      <c r="C2845" s="51"/>
      <c r="D2845" s="10"/>
      <c r="E2845" s="9"/>
      <c r="F2845" s="9"/>
      <c r="G2845" s="11"/>
      <c r="H2845" s="11"/>
    </row>
    <row r="2846" spans="1:8">
      <c r="A2846" s="9"/>
      <c r="B2846" s="51"/>
      <c r="C2846" s="51"/>
      <c r="D2846" s="10"/>
      <c r="E2846" s="9"/>
      <c r="F2846" s="9"/>
      <c r="G2846" s="11"/>
      <c r="H2846" s="11"/>
    </row>
    <row r="2847" spans="1:8">
      <c r="A2847" s="9"/>
      <c r="B2847" s="51"/>
      <c r="C2847" s="51"/>
      <c r="D2847" s="10"/>
      <c r="E2847" s="9"/>
      <c r="F2847" s="9"/>
      <c r="G2847" s="11"/>
      <c r="H2847" s="11"/>
    </row>
    <row r="2848" spans="1:8">
      <c r="A2848" s="9"/>
      <c r="B2848" s="51"/>
      <c r="C2848" s="51"/>
      <c r="D2848" s="10"/>
      <c r="E2848" s="9"/>
      <c r="F2848" s="9"/>
      <c r="G2848" s="11"/>
      <c r="H2848" s="11"/>
    </row>
    <row r="2849" spans="1:8">
      <c r="A2849" s="9"/>
      <c r="B2849" s="51"/>
      <c r="C2849" s="51"/>
      <c r="D2849" s="10"/>
      <c r="E2849" s="9"/>
      <c r="F2849" s="9"/>
      <c r="G2849" s="11"/>
      <c r="H2849" s="11"/>
    </row>
    <row r="2850" spans="1:8">
      <c r="A2850" s="9"/>
      <c r="B2850" s="51"/>
      <c r="C2850" s="51"/>
      <c r="D2850" s="10"/>
      <c r="E2850" s="9"/>
      <c r="F2850" s="9"/>
      <c r="G2850" s="11"/>
      <c r="H2850" s="11"/>
    </row>
    <row r="2851" spans="1:8">
      <c r="A2851" s="9"/>
      <c r="B2851" s="51"/>
      <c r="C2851" s="51"/>
      <c r="D2851" s="10"/>
      <c r="E2851" s="9"/>
      <c r="F2851" s="9"/>
      <c r="G2851" s="11"/>
      <c r="H2851" s="11"/>
    </row>
    <row r="2852" spans="1:8">
      <c r="A2852" s="9"/>
      <c r="B2852" s="51"/>
      <c r="C2852" s="51"/>
      <c r="D2852" s="10"/>
      <c r="E2852" s="9"/>
      <c r="F2852" s="9"/>
      <c r="G2852" s="11"/>
      <c r="H2852" s="11"/>
    </row>
    <row r="2853" spans="1:8">
      <c r="A2853" s="9"/>
      <c r="B2853" s="51"/>
      <c r="C2853" s="51"/>
      <c r="D2853" s="10"/>
      <c r="E2853" s="9"/>
      <c r="F2853" s="9"/>
      <c r="G2853" s="11"/>
      <c r="H2853" s="11"/>
    </row>
    <row r="2854" spans="1:8">
      <c r="A2854" s="9"/>
      <c r="B2854" s="51"/>
      <c r="C2854" s="51"/>
      <c r="D2854" s="10"/>
      <c r="E2854" s="9"/>
      <c r="F2854" s="9"/>
      <c r="G2854" s="11"/>
      <c r="H2854" s="11"/>
    </row>
    <row r="2855" spans="1:8">
      <c r="A2855" s="9"/>
      <c r="B2855" s="51"/>
      <c r="C2855" s="51"/>
      <c r="D2855" s="10"/>
      <c r="E2855" s="9"/>
      <c r="F2855" s="9"/>
      <c r="G2855" s="11"/>
      <c r="H2855" s="11"/>
    </row>
    <row r="2856" spans="1:8">
      <c r="A2856" s="9"/>
      <c r="B2856" s="51"/>
      <c r="C2856" s="51"/>
      <c r="D2856" s="10"/>
      <c r="E2856" s="9"/>
      <c r="F2856" s="9"/>
      <c r="G2856" s="11"/>
      <c r="H2856" s="11"/>
    </row>
    <row r="2857" spans="1:8">
      <c r="A2857" s="9"/>
      <c r="B2857" s="51"/>
      <c r="C2857" s="51"/>
      <c r="D2857" s="10"/>
      <c r="E2857" s="9"/>
      <c r="F2857" s="9"/>
      <c r="G2857" s="11"/>
      <c r="H2857" s="11"/>
    </row>
    <row r="2858" spans="1:8">
      <c r="A2858" s="9"/>
      <c r="B2858" s="51"/>
      <c r="C2858" s="51"/>
      <c r="D2858" s="10"/>
      <c r="E2858" s="9"/>
      <c r="F2858" s="9"/>
      <c r="G2858" s="11"/>
      <c r="H2858" s="11"/>
    </row>
    <row r="2859" spans="1:8">
      <c r="A2859" s="9"/>
      <c r="B2859" s="51"/>
      <c r="C2859" s="51"/>
      <c r="D2859" s="10"/>
      <c r="E2859" s="9"/>
      <c r="F2859" s="9"/>
      <c r="G2859" s="11"/>
      <c r="H2859" s="11"/>
    </row>
    <row r="2860" spans="1:8">
      <c r="A2860" s="9"/>
      <c r="B2860" s="51"/>
      <c r="C2860" s="51"/>
      <c r="D2860" s="10"/>
      <c r="E2860" s="9"/>
      <c r="F2860" s="9"/>
      <c r="G2860" s="11"/>
      <c r="H2860" s="11"/>
    </row>
    <row r="2861" spans="1:8">
      <c r="A2861" s="9"/>
      <c r="B2861" s="51"/>
      <c r="C2861" s="51"/>
      <c r="D2861" s="10"/>
      <c r="E2861" s="9"/>
      <c r="F2861" s="9"/>
      <c r="G2861" s="11"/>
      <c r="H2861" s="11"/>
    </row>
    <row r="2862" spans="1:8">
      <c r="A2862" s="9"/>
      <c r="B2862" s="51"/>
      <c r="C2862" s="51"/>
      <c r="D2862" s="10"/>
      <c r="E2862" s="9"/>
      <c r="F2862" s="9"/>
      <c r="G2862" s="11"/>
      <c r="H2862" s="11"/>
    </row>
    <row r="2863" spans="1:8">
      <c r="A2863" s="9"/>
      <c r="B2863" s="51"/>
      <c r="C2863" s="51"/>
      <c r="D2863" s="10"/>
      <c r="E2863" s="9"/>
      <c r="F2863" s="9"/>
      <c r="G2863" s="11"/>
      <c r="H2863" s="11"/>
    </row>
    <row r="2864" spans="1:8">
      <c r="A2864" s="9"/>
      <c r="B2864" s="51"/>
      <c r="C2864" s="51"/>
      <c r="D2864" s="10"/>
      <c r="E2864" s="9"/>
      <c r="F2864" s="9"/>
      <c r="G2864" s="11"/>
      <c r="H2864" s="11"/>
    </row>
    <row r="2865" spans="1:8">
      <c r="A2865" s="9"/>
      <c r="B2865" s="51"/>
      <c r="C2865" s="51"/>
      <c r="D2865" s="10"/>
      <c r="E2865" s="9"/>
      <c r="F2865" s="9"/>
      <c r="G2865" s="11"/>
      <c r="H2865" s="11"/>
    </row>
    <row r="2866" spans="1:8">
      <c r="A2866" s="9"/>
      <c r="B2866" s="51"/>
      <c r="C2866" s="51"/>
      <c r="D2866" s="10"/>
      <c r="E2866" s="9"/>
      <c r="F2866" s="9"/>
      <c r="G2866" s="11"/>
      <c r="H2866" s="11"/>
    </row>
    <row r="2867" spans="1:8">
      <c r="A2867" s="9"/>
      <c r="B2867" s="51"/>
      <c r="C2867" s="51"/>
      <c r="D2867" s="10"/>
      <c r="E2867" s="9"/>
      <c r="F2867" s="9"/>
      <c r="G2867" s="11"/>
      <c r="H2867" s="11"/>
    </row>
    <row r="2868" spans="1:8">
      <c r="A2868" s="9"/>
      <c r="B2868" s="51"/>
      <c r="C2868" s="51"/>
      <c r="D2868" s="10"/>
      <c r="E2868" s="9"/>
      <c r="F2868" s="9"/>
      <c r="G2868" s="11"/>
      <c r="H2868" s="11"/>
    </row>
    <row r="2869" spans="1:8">
      <c r="A2869" s="9"/>
      <c r="B2869" s="51"/>
      <c r="C2869" s="51"/>
      <c r="D2869" s="10"/>
      <c r="E2869" s="9"/>
      <c r="F2869" s="9"/>
      <c r="G2869" s="11"/>
      <c r="H2869" s="11"/>
    </row>
    <row r="2870" spans="1:8">
      <c r="A2870" s="9"/>
      <c r="B2870" s="51"/>
      <c r="C2870" s="51"/>
      <c r="D2870" s="10"/>
      <c r="E2870" s="9"/>
      <c r="F2870" s="9"/>
      <c r="G2870" s="11"/>
      <c r="H2870" s="11"/>
    </row>
    <row r="2871" spans="1:8">
      <c r="A2871" s="9"/>
      <c r="B2871" s="51"/>
      <c r="C2871" s="51"/>
      <c r="D2871" s="10"/>
      <c r="E2871" s="9"/>
      <c r="F2871" s="9"/>
      <c r="G2871" s="11"/>
      <c r="H2871" s="11"/>
    </row>
    <row r="2872" spans="1:8">
      <c r="A2872" s="9"/>
      <c r="B2872" s="51"/>
      <c r="C2872" s="51"/>
      <c r="D2872" s="10"/>
      <c r="E2872" s="9"/>
      <c r="F2872" s="9"/>
      <c r="G2872" s="11"/>
      <c r="H2872" s="11"/>
    </row>
    <row r="2873" spans="1:8">
      <c r="A2873" s="9"/>
      <c r="B2873" s="51"/>
      <c r="C2873" s="51"/>
      <c r="D2873" s="10"/>
      <c r="E2873" s="9"/>
      <c r="F2873" s="9"/>
      <c r="G2873" s="11"/>
      <c r="H2873" s="11"/>
    </row>
    <row r="2874" spans="1:8">
      <c r="A2874" s="9"/>
      <c r="B2874" s="51"/>
      <c r="C2874" s="51"/>
      <c r="D2874" s="10"/>
      <c r="E2874" s="9"/>
      <c r="F2874" s="9"/>
      <c r="G2874" s="11"/>
      <c r="H2874" s="11"/>
    </row>
    <row r="2875" spans="1:8">
      <c r="A2875" s="9"/>
      <c r="B2875" s="51"/>
      <c r="C2875" s="51"/>
      <c r="D2875" s="10"/>
      <c r="E2875" s="9"/>
      <c r="F2875" s="9"/>
      <c r="G2875" s="11"/>
      <c r="H2875" s="11"/>
    </row>
    <row r="2876" spans="1:8">
      <c r="A2876" s="9"/>
      <c r="B2876" s="51"/>
      <c r="C2876" s="51"/>
      <c r="D2876" s="10"/>
      <c r="E2876" s="9"/>
      <c r="F2876" s="9"/>
      <c r="G2876" s="11"/>
      <c r="H2876" s="11"/>
    </row>
    <row r="2877" spans="1:8">
      <c r="A2877" s="9"/>
      <c r="B2877" s="51"/>
      <c r="C2877" s="51"/>
      <c r="D2877" s="10"/>
      <c r="E2877" s="9"/>
      <c r="F2877" s="9"/>
      <c r="G2877" s="11"/>
      <c r="H2877" s="11"/>
    </row>
    <row r="2878" spans="1:8">
      <c r="A2878" s="9"/>
      <c r="B2878" s="51"/>
      <c r="C2878" s="51"/>
      <c r="D2878" s="10"/>
      <c r="E2878" s="9"/>
      <c r="F2878" s="9"/>
      <c r="G2878" s="11"/>
      <c r="H2878" s="11"/>
    </row>
    <row r="2879" spans="1:8">
      <c r="A2879" s="9"/>
      <c r="B2879" s="51"/>
      <c r="C2879" s="51"/>
      <c r="D2879" s="10"/>
      <c r="E2879" s="9"/>
      <c r="F2879" s="9"/>
      <c r="G2879" s="11"/>
      <c r="H2879" s="11"/>
    </row>
    <row r="2880" spans="1:8">
      <c r="A2880" s="9"/>
      <c r="B2880" s="51"/>
      <c r="C2880" s="51"/>
      <c r="D2880" s="10"/>
      <c r="E2880" s="9"/>
      <c r="F2880" s="9"/>
      <c r="G2880" s="11"/>
      <c r="H2880" s="11"/>
    </row>
    <row r="2881" spans="1:8">
      <c r="A2881" s="9"/>
      <c r="B2881" s="51"/>
      <c r="C2881" s="51"/>
      <c r="D2881" s="10"/>
      <c r="E2881" s="9"/>
      <c r="F2881" s="9"/>
      <c r="G2881" s="11"/>
      <c r="H2881" s="11"/>
    </row>
    <row r="2882" spans="1:8">
      <c r="A2882" s="9"/>
      <c r="B2882" s="51"/>
      <c r="C2882" s="51"/>
      <c r="D2882" s="10"/>
      <c r="E2882" s="9"/>
      <c r="F2882" s="9"/>
      <c r="G2882" s="11"/>
      <c r="H2882" s="11"/>
    </row>
    <row r="2883" spans="1:8">
      <c r="A2883" s="9"/>
      <c r="B2883" s="51"/>
      <c r="C2883" s="51"/>
      <c r="D2883" s="10"/>
      <c r="E2883" s="9"/>
      <c r="F2883" s="9"/>
      <c r="G2883" s="11"/>
      <c r="H2883" s="11"/>
    </row>
    <row r="2884" spans="1:8">
      <c r="A2884" s="9"/>
      <c r="B2884" s="51"/>
      <c r="C2884" s="51"/>
      <c r="D2884" s="10"/>
      <c r="E2884" s="9"/>
      <c r="F2884" s="9"/>
      <c r="G2884" s="11"/>
      <c r="H2884" s="11"/>
    </row>
    <row r="2885" spans="1:8">
      <c r="A2885" s="9"/>
      <c r="B2885" s="51"/>
      <c r="C2885" s="51"/>
      <c r="D2885" s="10"/>
      <c r="E2885" s="9"/>
      <c r="F2885" s="9"/>
      <c r="G2885" s="11"/>
      <c r="H2885" s="11"/>
    </row>
    <row r="2886" spans="1:8">
      <c r="A2886" s="9"/>
      <c r="B2886" s="51"/>
      <c r="C2886" s="51"/>
      <c r="D2886" s="10"/>
      <c r="E2886" s="9"/>
      <c r="F2886" s="9"/>
      <c r="G2886" s="11"/>
      <c r="H2886" s="11"/>
    </row>
    <row r="2887" spans="1:8">
      <c r="A2887" s="9"/>
      <c r="B2887" s="51"/>
      <c r="C2887" s="51"/>
      <c r="D2887" s="10"/>
      <c r="E2887" s="9"/>
      <c r="F2887" s="9"/>
      <c r="G2887" s="11"/>
      <c r="H2887" s="11"/>
    </row>
    <row r="2888" spans="1:8">
      <c r="A2888" s="9"/>
      <c r="B2888" s="51"/>
      <c r="C2888" s="51"/>
      <c r="D2888" s="10"/>
      <c r="E2888" s="9"/>
      <c r="F2888" s="9"/>
      <c r="G2888" s="11"/>
      <c r="H2888" s="11"/>
    </row>
    <row r="2889" spans="1:8">
      <c r="A2889" s="9"/>
      <c r="B2889" s="51"/>
      <c r="C2889" s="51"/>
      <c r="D2889" s="10"/>
      <c r="E2889" s="9"/>
      <c r="F2889" s="9"/>
      <c r="G2889" s="11"/>
      <c r="H2889" s="11"/>
    </row>
    <row r="2890" spans="1:8">
      <c r="A2890" s="9"/>
      <c r="B2890" s="51"/>
      <c r="C2890" s="51"/>
      <c r="D2890" s="10"/>
      <c r="E2890" s="9"/>
      <c r="F2890" s="9"/>
      <c r="G2890" s="11"/>
      <c r="H2890" s="11"/>
    </row>
    <row r="2891" spans="1:8">
      <c r="A2891" s="9"/>
      <c r="B2891" s="51"/>
      <c r="C2891" s="51"/>
      <c r="D2891" s="10"/>
      <c r="E2891" s="9"/>
      <c r="F2891" s="9"/>
      <c r="G2891" s="11"/>
      <c r="H2891" s="11"/>
    </row>
    <row r="2892" spans="1:8">
      <c r="A2892" s="9"/>
      <c r="B2892" s="51"/>
      <c r="C2892" s="51"/>
      <c r="D2892" s="10"/>
      <c r="E2892" s="9"/>
      <c r="F2892" s="9"/>
      <c r="G2892" s="11"/>
      <c r="H2892" s="11"/>
    </row>
    <row r="2893" spans="1:8">
      <c r="A2893" s="9"/>
      <c r="B2893" s="51"/>
      <c r="C2893" s="51"/>
      <c r="D2893" s="10"/>
      <c r="E2893" s="9"/>
      <c r="F2893" s="9"/>
      <c r="G2893" s="11"/>
      <c r="H2893" s="11"/>
    </row>
    <row r="2894" spans="1:8">
      <c r="A2894" s="9"/>
      <c r="B2894" s="51"/>
      <c r="C2894" s="51"/>
      <c r="D2894" s="10"/>
      <c r="E2894" s="9"/>
      <c r="F2894" s="9"/>
      <c r="G2894" s="11"/>
      <c r="H2894" s="11"/>
    </row>
    <row r="2895" spans="1:8">
      <c r="A2895" s="9"/>
      <c r="B2895" s="51"/>
      <c r="C2895" s="51"/>
      <c r="D2895" s="10"/>
      <c r="E2895" s="9"/>
      <c r="F2895" s="9"/>
      <c r="G2895" s="11"/>
      <c r="H2895" s="11"/>
    </row>
    <row r="2896" spans="1:8">
      <c r="A2896" s="9"/>
      <c r="B2896" s="51"/>
      <c r="C2896" s="51"/>
      <c r="D2896" s="10"/>
      <c r="E2896" s="9"/>
      <c r="F2896" s="9"/>
      <c r="G2896" s="11"/>
      <c r="H2896" s="11"/>
    </row>
    <row r="2897" spans="1:8">
      <c r="A2897" s="9"/>
      <c r="B2897" s="51"/>
      <c r="C2897" s="51"/>
      <c r="D2897" s="10"/>
      <c r="E2897" s="9"/>
      <c r="F2897" s="9"/>
      <c r="G2897" s="11"/>
      <c r="H2897" s="11"/>
    </row>
    <row r="2898" spans="1:8">
      <c r="A2898" s="9"/>
      <c r="B2898" s="51"/>
      <c r="C2898" s="51"/>
      <c r="D2898" s="10"/>
      <c r="E2898" s="9"/>
      <c r="F2898" s="9"/>
      <c r="G2898" s="11"/>
      <c r="H2898" s="11"/>
    </row>
    <row r="2899" spans="1:8">
      <c r="A2899" s="9"/>
      <c r="B2899" s="51"/>
      <c r="C2899" s="51"/>
      <c r="D2899" s="10"/>
      <c r="E2899" s="9"/>
      <c r="F2899" s="9"/>
      <c r="G2899" s="11"/>
      <c r="H2899" s="11"/>
    </row>
    <row r="2900" spans="1:8">
      <c r="A2900" s="9"/>
      <c r="B2900" s="51"/>
      <c r="C2900" s="51"/>
      <c r="D2900" s="10"/>
      <c r="E2900" s="9"/>
      <c r="F2900" s="9"/>
      <c r="G2900" s="11"/>
      <c r="H2900" s="11"/>
    </row>
    <row r="2901" spans="1:8">
      <c r="A2901" s="9"/>
      <c r="B2901" s="51"/>
      <c r="C2901" s="51"/>
      <c r="D2901" s="10"/>
      <c r="E2901" s="9"/>
      <c r="F2901" s="9"/>
      <c r="G2901" s="11"/>
      <c r="H2901" s="11"/>
    </row>
    <row r="2902" spans="1:8">
      <c r="A2902" s="9"/>
      <c r="B2902" s="51"/>
      <c r="C2902" s="51"/>
      <c r="D2902" s="10"/>
      <c r="E2902" s="9"/>
      <c r="F2902" s="9"/>
      <c r="G2902" s="11"/>
      <c r="H2902" s="11"/>
    </row>
    <row r="2903" spans="1:8">
      <c r="A2903" s="9"/>
      <c r="B2903" s="51"/>
      <c r="C2903" s="51"/>
      <c r="D2903" s="10"/>
      <c r="E2903" s="9"/>
      <c r="F2903" s="9"/>
      <c r="G2903" s="11"/>
      <c r="H2903" s="11"/>
    </row>
    <row r="2904" spans="1:8">
      <c r="A2904" s="9"/>
      <c r="B2904" s="51"/>
      <c r="C2904" s="51"/>
      <c r="D2904" s="10"/>
      <c r="E2904" s="9"/>
      <c r="F2904" s="9"/>
      <c r="G2904" s="11"/>
      <c r="H2904" s="11"/>
    </row>
    <row r="2905" spans="1:8">
      <c r="A2905" s="9"/>
      <c r="B2905" s="51"/>
      <c r="C2905" s="51"/>
      <c r="D2905" s="10"/>
      <c r="E2905" s="9"/>
      <c r="F2905" s="9"/>
      <c r="G2905" s="11"/>
      <c r="H2905" s="11"/>
    </row>
    <row r="2906" spans="1:8">
      <c r="A2906" s="9"/>
      <c r="B2906" s="51"/>
      <c r="C2906" s="51"/>
      <c r="D2906" s="10"/>
      <c r="E2906" s="9"/>
      <c r="F2906" s="9"/>
      <c r="G2906" s="11"/>
      <c r="H2906" s="11"/>
    </row>
    <row r="2907" spans="1:8">
      <c r="A2907" s="9"/>
      <c r="B2907" s="51"/>
      <c r="C2907" s="51"/>
      <c r="D2907" s="10"/>
      <c r="E2907" s="9"/>
      <c r="F2907" s="9"/>
      <c r="G2907" s="11"/>
      <c r="H2907" s="11"/>
    </row>
    <row r="2908" spans="1:8">
      <c r="A2908" s="9"/>
      <c r="B2908" s="51"/>
      <c r="C2908" s="51"/>
      <c r="D2908" s="10"/>
      <c r="E2908" s="9"/>
      <c r="F2908" s="9"/>
      <c r="G2908" s="11"/>
      <c r="H2908" s="11"/>
    </row>
    <row r="2909" spans="1:8">
      <c r="A2909" s="9"/>
      <c r="B2909" s="51"/>
      <c r="C2909" s="51"/>
      <c r="D2909" s="10"/>
      <c r="E2909" s="9"/>
      <c r="F2909" s="9"/>
      <c r="G2909" s="11"/>
      <c r="H2909" s="11"/>
    </row>
    <row r="2910" spans="1:8">
      <c r="A2910" s="9"/>
      <c r="B2910" s="51"/>
      <c r="C2910" s="51"/>
      <c r="D2910" s="10"/>
      <c r="E2910" s="9"/>
      <c r="F2910" s="9"/>
      <c r="G2910" s="11"/>
      <c r="H2910" s="11"/>
    </row>
    <row r="2911" spans="1:8">
      <c r="A2911" s="9"/>
      <c r="B2911" s="51"/>
      <c r="C2911" s="51"/>
      <c r="D2911" s="10"/>
      <c r="E2911" s="9"/>
      <c r="F2911" s="9"/>
      <c r="G2911" s="11"/>
      <c r="H2911" s="11"/>
    </row>
    <row r="2912" spans="1:8">
      <c r="A2912" s="9"/>
      <c r="B2912" s="51"/>
      <c r="C2912" s="51"/>
      <c r="D2912" s="10"/>
      <c r="E2912" s="9"/>
      <c r="F2912" s="9"/>
      <c r="G2912" s="11"/>
      <c r="H2912" s="11"/>
    </row>
    <row r="2913" spans="1:8">
      <c r="A2913" s="9"/>
      <c r="B2913" s="51"/>
      <c r="C2913" s="51"/>
      <c r="D2913" s="10"/>
      <c r="E2913" s="9"/>
      <c r="F2913" s="9"/>
      <c r="G2913" s="11"/>
      <c r="H2913" s="11"/>
    </row>
    <row r="2914" spans="1:8">
      <c r="A2914" s="9"/>
      <c r="B2914" s="51"/>
      <c r="C2914" s="51"/>
      <c r="D2914" s="10"/>
      <c r="E2914" s="9"/>
      <c r="F2914" s="9"/>
      <c r="G2914" s="11"/>
      <c r="H2914" s="11"/>
    </row>
    <row r="2915" spans="1:8">
      <c r="A2915" s="9"/>
      <c r="B2915" s="51"/>
      <c r="C2915" s="51"/>
      <c r="D2915" s="10"/>
      <c r="E2915" s="9"/>
      <c r="F2915" s="9"/>
      <c r="G2915" s="11"/>
      <c r="H2915" s="11"/>
    </row>
    <row r="2916" spans="1:8">
      <c r="A2916" s="9"/>
      <c r="B2916" s="51"/>
      <c r="C2916" s="51"/>
      <c r="D2916" s="10"/>
      <c r="E2916" s="9"/>
      <c r="F2916" s="9"/>
      <c r="G2916" s="11"/>
      <c r="H2916" s="11"/>
    </row>
    <row r="2917" spans="1:8">
      <c r="A2917" s="9"/>
      <c r="B2917" s="51"/>
      <c r="C2917" s="51"/>
      <c r="D2917" s="10"/>
      <c r="E2917" s="9"/>
      <c r="F2917" s="9"/>
      <c r="G2917" s="11"/>
      <c r="H2917" s="11"/>
    </row>
    <row r="2918" spans="1:8">
      <c r="A2918" s="9"/>
      <c r="B2918" s="51"/>
      <c r="C2918" s="51"/>
      <c r="D2918" s="10"/>
      <c r="E2918" s="9"/>
      <c r="F2918" s="9"/>
      <c r="G2918" s="11"/>
      <c r="H2918" s="11"/>
    </row>
    <row r="2919" spans="1:8">
      <c r="A2919" s="9"/>
      <c r="B2919" s="51"/>
      <c r="C2919" s="51"/>
      <c r="D2919" s="10"/>
      <c r="E2919" s="9"/>
      <c r="F2919" s="9"/>
      <c r="G2919" s="11"/>
      <c r="H2919" s="11"/>
    </row>
    <row r="2920" spans="1:8">
      <c r="A2920" s="9"/>
      <c r="B2920" s="51"/>
      <c r="C2920" s="51"/>
      <c r="D2920" s="10"/>
      <c r="E2920" s="9"/>
      <c r="F2920" s="9"/>
      <c r="G2920" s="11"/>
      <c r="H2920" s="11"/>
    </row>
    <row r="2921" spans="1:8">
      <c r="A2921" s="9"/>
      <c r="B2921" s="51"/>
      <c r="C2921" s="51"/>
      <c r="D2921" s="10"/>
      <c r="E2921" s="9"/>
      <c r="F2921" s="9"/>
      <c r="G2921" s="11"/>
      <c r="H2921" s="11"/>
    </row>
    <row r="2922" spans="1:8">
      <c r="A2922" s="9"/>
      <c r="B2922" s="51"/>
      <c r="C2922" s="51"/>
      <c r="D2922" s="10"/>
      <c r="E2922" s="9"/>
      <c r="F2922" s="9"/>
      <c r="G2922" s="11"/>
      <c r="H2922" s="11"/>
    </row>
    <row r="2923" spans="1:8">
      <c r="A2923" s="9"/>
      <c r="B2923" s="51"/>
      <c r="C2923" s="51"/>
      <c r="D2923" s="10"/>
      <c r="E2923" s="9"/>
      <c r="F2923" s="9"/>
      <c r="G2923" s="11"/>
      <c r="H2923" s="11"/>
    </row>
    <row r="2924" spans="1:8">
      <c r="A2924" s="9"/>
      <c r="B2924" s="51"/>
      <c r="C2924" s="51"/>
      <c r="D2924" s="10"/>
      <c r="E2924" s="9"/>
      <c r="F2924" s="9"/>
      <c r="G2924" s="11"/>
      <c r="H2924" s="11"/>
    </row>
    <row r="2925" spans="1:8">
      <c r="A2925" s="9"/>
      <c r="B2925" s="51"/>
      <c r="C2925" s="51"/>
      <c r="D2925" s="10"/>
      <c r="E2925" s="9"/>
      <c r="F2925" s="9"/>
      <c r="G2925" s="11"/>
      <c r="H2925" s="11"/>
    </row>
    <row r="2926" spans="1:8">
      <c r="A2926" s="9"/>
      <c r="B2926" s="51"/>
      <c r="C2926" s="51"/>
      <c r="D2926" s="10"/>
      <c r="E2926" s="9"/>
      <c r="F2926" s="9"/>
      <c r="G2926" s="11"/>
      <c r="H2926" s="11"/>
    </row>
    <row r="2927" spans="1:8">
      <c r="A2927" s="9"/>
      <c r="B2927" s="51"/>
      <c r="C2927" s="51"/>
      <c r="D2927" s="10"/>
      <c r="E2927" s="9"/>
      <c r="F2927" s="9"/>
      <c r="G2927" s="11"/>
      <c r="H2927" s="11"/>
    </row>
    <row r="2928" spans="1:8">
      <c r="A2928" s="9"/>
      <c r="B2928" s="51"/>
      <c r="C2928" s="51"/>
      <c r="D2928" s="10"/>
      <c r="E2928" s="9"/>
      <c r="F2928" s="9"/>
      <c r="G2928" s="11"/>
      <c r="H2928" s="11"/>
    </row>
    <row r="2929" spans="1:8">
      <c r="A2929" s="9"/>
      <c r="B2929" s="51"/>
      <c r="C2929" s="51"/>
      <c r="D2929" s="10"/>
      <c r="E2929" s="9"/>
      <c r="F2929" s="9"/>
      <c r="G2929" s="11"/>
      <c r="H2929" s="11"/>
    </row>
    <row r="2930" spans="1:8">
      <c r="A2930" s="9"/>
      <c r="B2930" s="51"/>
      <c r="C2930" s="51"/>
      <c r="D2930" s="10"/>
      <c r="E2930" s="9"/>
      <c r="F2930" s="9"/>
      <c r="G2930" s="11"/>
      <c r="H2930" s="11"/>
    </row>
    <row r="2931" spans="1:8">
      <c r="A2931" s="9"/>
      <c r="B2931" s="51"/>
      <c r="C2931" s="51"/>
      <c r="D2931" s="10"/>
      <c r="E2931" s="9"/>
      <c r="F2931" s="9"/>
      <c r="G2931" s="11"/>
      <c r="H2931" s="11"/>
    </row>
    <row r="2932" spans="1:8">
      <c r="A2932" s="9"/>
      <c r="B2932" s="51"/>
      <c r="C2932" s="51"/>
      <c r="D2932" s="10"/>
      <c r="E2932" s="9"/>
      <c r="F2932" s="9"/>
      <c r="G2932" s="11"/>
      <c r="H2932" s="11"/>
    </row>
    <row r="2933" spans="1:8">
      <c r="A2933" s="9"/>
      <c r="B2933" s="51"/>
      <c r="C2933" s="51"/>
      <c r="D2933" s="10"/>
      <c r="E2933" s="9"/>
      <c r="F2933" s="9"/>
      <c r="G2933" s="11"/>
      <c r="H2933" s="11"/>
    </row>
    <row r="2934" spans="1:8">
      <c r="A2934" s="9"/>
      <c r="B2934" s="51"/>
      <c r="C2934" s="51"/>
      <c r="D2934" s="10"/>
      <c r="E2934" s="9"/>
      <c r="F2934" s="9"/>
      <c r="G2934" s="11"/>
      <c r="H2934" s="11"/>
    </row>
    <row r="2935" spans="1:8">
      <c r="A2935" s="9"/>
      <c r="B2935" s="51"/>
      <c r="C2935" s="51"/>
      <c r="D2935" s="10"/>
      <c r="E2935" s="9"/>
      <c r="F2935" s="9"/>
      <c r="G2935" s="11"/>
      <c r="H2935" s="11"/>
    </row>
    <row r="2936" spans="1:8">
      <c r="A2936" s="9"/>
      <c r="B2936" s="51"/>
      <c r="C2936" s="51"/>
      <c r="D2936" s="10"/>
      <c r="E2936" s="9"/>
      <c r="F2936" s="9"/>
      <c r="G2936" s="11"/>
      <c r="H2936" s="11"/>
    </row>
    <row r="2937" spans="1:8">
      <c r="A2937" s="9"/>
      <c r="B2937" s="51"/>
      <c r="C2937" s="51"/>
      <c r="D2937" s="10"/>
      <c r="E2937" s="9"/>
      <c r="F2937" s="9"/>
      <c r="G2937" s="11"/>
      <c r="H2937" s="11"/>
    </row>
    <row r="2938" spans="1:8">
      <c r="A2938" s="9"/>
      <c r="B2938" s="51"/>
      <c r="C2938" s="51"/>
      <c r="D2938" s="10"/>
      <c r="E2938" s="9"/>
      <c r="F2938" s="9"/>
      <c r="G2938" s="11"/>
      <c r="H2938" s="11"/>
    </row>
    <row r="2939" spans="1:8">
      <c r="A2939" s="9"/>
      <c r="B2939" s="51"/>
      <c r="C2939" s="51"/>
      <c r="D2939" s="10"/>
      <c r="E2939" s="9"/>
      <c r="F2939" s="9"/>
      <c r="G2939" s="11"/>
      <c r="H2939" s="11"/>
    </row>
    <row r="2940" spans="1:8">
      <c r="A2940" s="9"/>
      <c r="B2940" s="51"/>
      <c r="C2940" s="51"/>
      <c r="D2940" s="10"/>
      <c r="E2940" s="9"/>
      <c r="F2940" s="9"/>
      <c r="G2940" s="11"/>
      <c r="H2940" s="11"/>
    </row>
    <row r="2941" spans="1:8">
      <c r="A2941" s="9"/>
      <c r="B2941" s="51"/>
      <c r="C2941" s="51"/>
      <c r="D2941" s="10"/>
      <c r="E2941" s="9"/>
      <c r="F2941" s="9"/>
      <c r="G2941" s="11"/>
      <c r="H2941" s="11"/>
    </row>
    <row r="2942" spans="1:8">
      <c r="A2942" s="9"/>
      <c r="B2942" s="51"/>
      <c r="C2942" s="51"/>
      <c r="D2942" s="10"/>
      <c r="E2942" s="9"/>
      <c r="F2942" s="9"/>
      <c r="G2942" s="11"/>
      <c r="H2942" s="11"/>
    </row>
    <row r="2943" spans="1:8">
      <c r="A2943" s="9"/>
      <c r="B2943" s="51"/>
      <c r="C2943" s="51"/>
      <c r="D2943" s="10"/>
      <c r="E2943" s="9"/>
      <c r="F2943" s="9"/>
      <c r="G2943" s="11"/>
      <c r="H2943" s="11"/>
    </row>
    <row r="2944" spans="1:8">
      <c r="A2944" s="9"/>
      <c r="B2944" s="51"/>
      <c r="C2944" s="51"/>
      <c r="D2944" s="10"/>
      <c r="E2944" s="9"/>
      <c r="F2944" s="9"/>
      <c r="G2944" s="11"/>
      <c r="H2944" s="11"/>
    </row>
    <row r="2945" spans="1:8">
      <c r="A2945" s="9"/>
      <c r="B2945" s="51"/>
      <c r="C2945" s="51"/>
      <c r="D2945" s="10"/>
      <c r="E2945" s="9"/>
      <c r="F2945" s="9"/>
      <c r="G2945" s="11"/>
      <c r="H2945" s="11"/>
    </row>
    <row r="2946" spans="1:8">
      <c r="A2946" s="9"/>
      <c r="B2946" s="51"/>
      <c r="C2946" s="51"/>
      <c r="D2946" s="10"/>
      <c r="E2946" s="9"/>
      <c r="F2946" s="9"/>
      <c r="G2946" s="11"/>
      <c r="H2946" s="11"/>
    </row>
    <row r="2947" spans="1:8">
      <c r="A2947" s="9"/>
      <c r="B2947" s="51"/>
      <c r="C2947" s="51"/>
      <c r="D2947" s="10"/>
      <c r="E2947" s="9"/>
      <c r="F2947" s="9"/>
      <c r="G2947" s="11"/>
      <c r="H2947" s="11"/>
    </row>
    <row r="2948" spans="1:8">
      <c r="A2948" s="9"/>
      <c r="B2948" s="51"/>
      <c r="C2948" s="51"/>
      <c r="D2948" s="10"/>
      <c r="E2948" s="9"/>
      <c r="F2948" s="9"/>
      <c r="G2948" s="11"/>
      <c r="H2948" s="11"/>
    </row>
    <row r="2949" spans="1:8">
      <c r="A2949" s="9"/>
      <c r="B2949" s="51"/>
      <c r="C2949" s="51"/>
      <c r="D2949" s="10"/>
      <c r="E2949" s="9"/>
      <c r="F2949" s="9"/>
      <c r="G2949" s="11"/>
      <c r="H2949" s="11"/>
    </row>
    <row r="2950" spans="1:8">
      <c r="A2950" s="9"/>
      <c r="B2950" s="51"/>
      <c r="C2950" s="51"/>
      <c r="D2950" s="10"/>
      <c r="E2950" s="9"/>
      <c r="F2950" s="9"/>
      <c r="G2950" s="11"/>
      <c r="H2950" s="11"/>
    </row>
    <row r="2951" spans="1:8">
      <c r="A2951" s="9"/>
      <c r="B2951" s="51"/>
      <c r="C2951" s="51"/>
      <c r="D2951" s="10"/>
      <c r="E2951" s="9"/>
      <c r="F2951" s="9"/>
      <c r="G2951" s="11"/>
      <c r="H2951" s="11"/>
    </row>
    <row r="2952" spans="1:8">
      <c r="A2952" s="9"/>
      <c r="B2952" s="51"/>
      <c r="C2952" s="51"/>
      <c r="D2952" s="10"/>
      <c r="E2952" s="9"/>
      <c r="F2952" s="9"/>
      <c r="G2952" s="11"/>
      <c r="H2952" s="11"/>
    </row>
    <row r="2953" spans="1:8">
      <c r="A2953" s="9"/>
      <c r="B2953" s="51"/>
      <c r="C2953" s="51"/>
      <c r="D2953" s="10"/>
      <c r="E2953" s="9"/>
      <c r="F2953" s="9"/>
      <c r="G2953" s="11"/>
      <c r="H2953" s="11"/>
    </row>
    <row r="2954" spans="1:8">
      <c r="A2954" s="9"/>
      <c r="B2954" s="51"/>
      <c r="C2954" s="51"/>
      <c r="D2954" s="10"/>
      <c r="E2954" s="9"/>
      <c r="F2954" s="9"/>
      <c r="G2954" s="11"/>
      <c r="H2954" s="11"/>
    </row>
    <row r="2955" spans="1:8">
      <c r="A2955" s="9"/>
      <c r="B2955" s="51"/>
      <c r="C2955" s="51"/>
      <c r="D2955" s="10"/>
      <c r="E2955" s="9"/>
      <c r="F2955" s="9"/>
      <c r="G2955" s="11"/>
      <c r="H2955" s="11"/>
    </row>
    <row r="2956" spans="1:8">
      <c r="A2956" s="9"/>
      <c r="B2956" s="51"/>
      <c r="C2956" s="51"/>
      <c r="D2956" s="10"/>
      <c r="E2956" s="9"/>
      <c r="F2956" s="9"/>
      <c r="G2956" s="11"/>
      <c r="H2956" s="11"/>
    </row>
    <row r="2957" spans="1:8">
      <c r="A2957" s="9"/>
      <c r="B2957" s="51"/>
      <c r="C2957" s="51"/>
      <c r="D2957" s="10"/>
      <c r="E2957" s="9"/>
      <c r="F2957" s="9"/>
      <c r="G2957" s="11"/>
      <c r="H2957" s="11"/>
    </row>
    <row r="2958" spans="1:8">
      <c r="A2958" s="9"/>
      <c r="B2958" s="51"/>
      <c r="C2958" s="51"/>
      <c r="D2958" s="10"/>
      <c r="E2958" s="9"/>
      <c r="F2958" s="9"/>
      <c r="G2958" s="11"/>
      <c r="H2958" s="11"/>
    </row>
    <row r="2959" spans="1:8">
      <c r="A2959" s="9"/>
      <c r="B2959" s="51"/>
      <c r="C2959" s="51"/>
      <c r="D2959" s="10"/>
      <c r="E2959" s="9"/>
      <c r="F2959" s="9"/>
      <c r="G2959" s="11"/>
      <c r="H2959" s="11"/>
    </row>
    <row r="2960" spans="1:8">
      <c r="A2960" s="9"/>
      <c r="B2960" s="51"/>
      <c r="C2960" s="51"/>
      <c r="D2960" s="10"/>
      <c r="E2960" s="9"/>
      <c r="F2960" s="9"/>
      <c r="G2960" s="11"/>
      <c r="H2960" s="11"/>
    </row>
    <row r="2961" spans="1:8">
      <c r="A2961" s="9"/>
      <c r="B2961" s="51"/>
      <c r="C2961" s="51"/>
      <c r="D2961" s="10"/>
      <c r="E2961" s="9"/>
      <c r="F2961" s="9"/>
      <c r="G2961" s="11"/>
      <c r="H2961" s="11"/>
    </row>
    <row r="2962" spans="1:8">
      <c r="A2962" s="9"/>
      <c r="B2962" s="51"/>
      <c r="C2962" s="51"/>
      <c r="D2962" s="10"/>
      <c r="E2962" s="9"/>
      <c r="F2962" s="9"/>
      <c r="G2962" s="11"/>
      <c r="H2962" s="11"/>
    </row>
    <row r="2963" spans="1:8">
      <c r="A2963" s="9"/>
      <c r="B2963" s="51"/>
      <c r="C2963" s="51"/>
      <c r="D2963" s="10"/>
      <c r="E2963" s="9"/>
      <c r="F2963" s="9"/>
      <c r="G2963" s="11"/>
      <c r="H2963" s="11"/>
    </row>
    <row r="2964" spans="1:8">
      <c r="A2964" s="9"/>
      <c r="B2964" s="51"/>
      <c r="C2964" s="51"/>
      <c r="D2964" s="10"/>
      <c r="E2964" s="9"/>
      <c r="F2964" s="9"/>
      <c r="G2964" s="11"/>
      <c r="H2964" s="11"/>
    </row>
    <row r="2965" spans="1:8">
      <c r="A2965" s="9"/>
      <c r="B2965" s="51"/>
      <c r="C2965" s="51"/>
      <c r="D2965" s="10"/>
      <c r="E2965" s="9"/>
      <c r="F2965" s="9"/>
      <c r="G2965" s="11"/>
      <c r="H2965" s="11"/>
    </row>
    <row r="2966" spans="1:8">
      <c r="A2966" s="9"/>
      <c r="B2966" s="51"/>
      <c r="C2966" s="51"/>
      <c r="D2966" s="10"/>
      <c r="E2966" s="9"/>
      <c r="F2966" s="9"/>
      <c r="G2966" s="11"/>
      <c r="H2966" s="11"/>
    </row>
    <row r="2967" spans="1:8">
      <c r="A2967" s="9"/>
      <c r="B2967" s="51"/>
      <c r="C2967" s="51"/>
      <c r="D2967" s="10"/>
      <c r="E2967" s="9"/>
      <c r="F2967" s="9"/>
      <c r="G2967" s="11"/>
      <c r="H2967" s="11"/>
    </row>
    <row r="2968" spans="1:8">
      <c r="A2968" s="9"/>
      <c r="B2968" s="51"/>
      <c r="C2968" s="51"/>
      <c r="D2968" s="10"/>
      <c r="E2968" s="9"/>
      <c r="F2968" s="9"/>
      <c r="G2968" s="11"/>
      <c r="H2968" s="11"/>
    </row>
    <row r="2969" spans="1:8">
      <c r="A2969" s="9"/>
      <c r="B2969" s="51"/>
      <c r="C2969" s="51"/>
      <c r="D2969" s="10"/>
      <c r="E2969" s="9"/>
      <c r="F2969" s="9"/>
      <c r="G2969" s="11"/>
      <c r="H2969" s="11"/>
    </row>
    <row r="2970" spans="1:8">
      <c r="A2970" s="9"/>
      <c r="B2970" s="51"/>
      <c r="C2970" s="51"/>
      <c r="D2970" s="10"/>
      <c r="E2970" s="9"/>
      <c r="F2970" s="9"/>
      <c r="G2970" s="11"/>
      <c r="H2970" s="11"/>
    </row>
    <row r="2971" spans="1:8">
      <c r="A2971" s="9"/>
      <c r="B2971" s="51"/>
      <c r="C2971" s="51"/>
      <c r="D2971" s="10"/>
      <c r="E2971" s="9"/>
      <c r="F2971" s="9"/>
      <c r="G2971" s="11"/>
      <c r="H2971" s="11"/>
    </row>
    <row r="2972" spans="1:8">
      <c r="A2972" s="9"/>
      <c r="B2972" s="51"/>
      <c r="C2972" s="51"/>
      <c r="D2972" s="10"/>
      <c r="E2972" s="9"/>
      <c r="F2972" s="9"/>
      <c r="G2972" s="11"/>
      <c r="H2972" s="11"/>
    </row>
    <row r="2973" spans="1:8">
      <c r="A2973" s="9"/>
      <c r="B2973" s="51"/>
      <c r="C2973" s="51"/>
      <c r="D2973" s="10"/>
      <c r="E2973" s="9"/>
      <c r="F2973" s="9"/>
      <c r="G2973" s="11"/>
      <c r="H2973" s="11"/>
    </row>
    <row r="2974" spans="1:8">
      <c r="A2974" s="9"/>
      <c r="B2974" s="51"/>
      <c r="C2974" s="51"/>
      <c r="D2974" s="10"/>
      <c r="E2974" s="9"/>
      <c r="F2974" s="9"/>
      <c r="G2974" s="11"/>
      <c r="H2974" s="11"/>
    </row>
    <row r="2975" spans="1:8">
      <c r="A2975" s="9"/>
      <c r="B2975" s="51"/>
      <c r="C2975" s="51"/>
      <c r="D2975" s="10"/>
      <c r="E2975" s="9"/>
      <c r="F2975" s="9"/>
      <c r="G2975" s="11"/>
      <c r="H2975" s="11"/>
    </row>
    <row r="2976" spans="1:8">
      <c r="A2976" s="9"/>
      <c r="B2976" s="51"/>
      <c r="C2976" s="51"/>
      <c r="D2976" s="10"/>
      <c r="E2976" s="9"/>
      <c r="F2976" s="9"/>
      <c r="G2976" s="11"/>
      <c r="H2976" s="11"/>
    </row>
    <row r="2977" spans="1:8">
      <c r="A2977" s="9"/>
      <c r="B2977" s="51"/>
      <c r="C2977" s="51"/>
      <c r="D2977" s="10"/>
      <c r="E2977" s="9"/>
      <c r="F2977" s="9"/>
      <c r="G2977" s="11"/>
      <c r="H2977" s="11"/>
    </row>
    <row r="2978" spans="1:8">
      <c r="A2978" s="9"/>
      <c r="B2978" s="51"/>
      <c r="C2978" s="51"/>
      <c r="D2978" s="10"/>
      <c r="E2978" s="9"/>
      <c r="F2978" s="9"/>
      <c r="G2978" s="11"/>
      <c r="H2978" s="11"/>
    </row>
    <row r="2979" spans="1:8">
      <c r="A2979" s="9"/>
      <c r="B2979" s="51"/>
      <c r="C2979" s="51"/>
      <c r="D2979" s="10"/>
      <c r="E2979" s="9"/>
      <c r="F2979" s="9"/>
      <c r="G2979" s="11"/>
      <c r="H2979" s="11"/>
    </row>
    <row r="2980" spans="1:8">
      <c r="A2980" s="9"/>
      <c r="B2980" s="51"/>
      <c r="C2980" s="51"/>
      <c r="D2980" s="10"/>
      <c r="E2980" s="9"/>
      <c r="F2980" s="9"/>
      <c r="G2980" s="11"/>
      <c r="H2980" s="11"/>
    </row>
    <row r="2981" spans="1:8">
      <c r="A2981" s="9"/>
      <c r="B2981" s="51"/>
      <c r="C2981" s="51"/>
      <c r="D2981" s="10"/>
      <c r="E2981" s="9"/>
      <c r="F2981" s="9"/>
      <c r="G2981" s="11"/>
      <c r="H2981" s="11"/>
    </row>
    <row r="2982" spans="1:8">
      <c r="A2982" s="9"/>
      <c r="B2982" s="51"/>
      <c r="C2982" s="51"/>
      <c r="D2982" s="10"/>
      <c r="E2982" s="9"/>
      <c r="F2982" s="9"/>
      <c r="G2982" s="11"/>
      <c r="H2982" s="11"/>
    </row>
    <row r="2983" spans="1:8">
      <c r="A2983" s="9"/>
      <c r="B2983" s="51"/>
      <c r="C2983" s="51"/>
      <c r="D2983" s="10"/>
      <c r="E2983" s="9"/>
      <c r="F2983" s="9"/>
      <c r="G2983" s="11"/>
      <c r="H2983" s="11"/>
    </row>
    <row r="2984" spans="1:8">
      <c r="A2984" s="9"/>
      <c r="B2984" s="51"/>
      <c r="C2984" s="51"/>
      <c r="D2984" s="10"/>
      <c r="E2984" s="9"/>
      <c r="F2984" s="9"/>
      <c r="G2984" s="11"/>
      <c r="H2984" s="11"/>
    </row>
    <row r="2985" spans="1:8">
      <c r="A2985" s="9"/>
      <c r="B2985" s="51"/>
      <c r="C2985" s="51"/>
      <c r="D2985" s="10"/>
      <c r="E2985" s="9"/>
      <c r="F2985" s="9"/>
      <c r="G2985" s="11"/>
      <c r="H2985" s="11"/>
    </row>
    <row r="2986" spans="1:8">
      <c r="A2986" s="9"/>
      <c r="B2986" s="51"/>
      <c r="C2986" s="51"/>
      <c r="D2986" s="10"/>
      <c r="E2986" s="9"/>
      <c r="F2986" s="9"/>
      <c r="G2986" s="11"/>
      <c r="H2986" s="11"/>
    </row>
    <row r="2987" spans="1:8">
      <c r="A2987" s="9"/>
      <c r="B2987" s="51"/>
      <c r="C2987" s="51"/>
      <c r="D2987" s="10"/>
      <c r="E2987" s="9"/>
      <c r="F2987" s="9"/>
      <c r="G2987" s="11"/>
      <c r="H2987" s="11"/>
    </row>
    <row r="2988" spans="1:8">
      <c r="A2988" s="9"/>
      <c r="B2988" s="51"/>
      <c r="C2988" s="51"/>
      <c r="D2988" s="10"/>
      <c r="E2988" s="9"/>
      <c r="F2988" s="9"/>
      <c r="G2988" s="11"/>
      <c r="H2988" s="11"/>
    </row>
    <row r="2989" spans="1:8">
      <c r="A2989" s="9"/>
      <c r="B2989" s="51"/>
      <c r="C2989" s="51"/>
      <c r="D2989" s="10"/>
      <c r="E2989" s="9"/>
      <c r="F2989" s="9"/>
      <c r="G2989" s="11"/>
      <c r="H2989" s="11"/>
    </row>
    <row r="2990" spans="1:8">
      <c r="A2990" s="9"/>
      <c r="B2990" s="51"/>
      <c r="C2990" s="51"/>
      <c r="D2990" s="10"/>
      <c r="E2990" s="9"/>
      <c r="F2990" s="9"/>
      <c r="G2990" s="11"/>
      <c r="H2990" s="11"/>
    </row>
    <row r="2991" spans="1:8">
      <c r="A2991" s="9"/>
      <c r="B2991" s="51"/>
      <c r="C2991" s="51"/>
      <c r="D2991" s="10"/>
      <c r="E2991" s="9"/>
      <c r="F2991" s="9"/>
      <c r="G2991" s="11"/>
      <c r="H2991" s="11"/>
    </row>
    <row r="2992" spans="1:8">
      <c r="A2992" s="9"/>
      <c r="B2992" s="51"/>
      <c r="C2992" s="51"/>
      <c r="D2992" s="10"/>
      <c r="E2992" s="9"/>
      <c r="F2992" s="9"/>
      <c r="G2992" s="11"/>
      <c r="H2992" s="11"/>
    </row>
    <row r="2993" spans="1:8">
      <c r="A2993" s="9"/>
      <c r="B2993" s="51"/>
      <c r="C2993" s="51"/>
      <c r="D2993" s="10"/>
      <c r="E2993" s="9"/>
      <c r="F2993" s="9"/>
      <c r="G2993" s="11"/>
      <c r="H2993" s="11"/>
    </row>
    <row r="2994" spans="1:8">
      <c r="A2994" s="9"/>
      <c r="B2994" s="51"/>
      <c r="C2994" s="51"/>
      <c r="D2994" s="10"/>
      <c r="E2994" s="9"/>
      <c r="F2994" s="9"/>
      <c r="G2994" s="11"/>
      <c r="H2994" s="11"/>
    </row>
    <row r="2995" spans="1:8">
      <c r="A2995" s="9"/>
      <c r="B2995" s="51"/>
      <c r="C2995" s="51"/>
      <c r="D2995" s="10"/>
      <c r="E2995" s="9"/>
      <c r="F2995" s="9"/>
      <c r="G2995" s="11"/>
      <c r="H2995" s="11"/>
    </row>
    <row r="2996" spans="1:8">
      <c r="A2996" s="9"/>
      <c r="B2996" s="51"/>
      <c r="C2996" s="51"/>
      <c r="D2996" s="10"/>
      <c r="E2996" s="9"/>
      <c r="F2996" s="9"/>
      <c r="G2996" s="11"/>
      <c r="H2996" s="11"/>
    </row>
    <row r="2997" spans="1:8">
      <c r="A2997" s="9"/>
      <c r="B2997" s="51"/>
      <c r="C2997" s="51"/>
      <c r="D2997" s="10"/>
      <c r="E2997" s="9"/>
      <c r="F2997" s="9"/>
      <c r="G2997" s="11"/>
      <c r="H2997" s="11"/>
    </row>
    <row r="2998" spans="1:8">
      <c r="A2998" s="9"/>
      <c r="B2998" s="51"/>
      <c r="C2998" s="51"/>
      <c r="D2998" s="10"/>
      <c r="E2998" s="9"/>
      <c r="F2998" s="9"/>
      <c r="G2998" s="11"/>
      <c r="H2998" s="11"/>
    </row>
    <row r="2999" spans="1:8">
      <c r="A2999" s="9"/>
      <c r="B2999" s="51"/>
      <c r="C2999" s="51"/>
      <c r="D2999" s="10"/>
      <c r="E2999" s="9"/>
      <c r="F2999" s="9"/>
      <c r="G2999" s="11"/>
      <c r="H2999" s="11"/>
    </row>
    <row r="3000" spans="1:8">
      <c r="A3000" s="9"/>
      <c r="B3000" s="51"/>
      <c r="C3000" s="51"/>
      <c r="D3000" s="10"/>
      <c r="E3000" s="9"/>
      <c r="F3000" s="9"/>
      <c r="G3000" s="11"/>
      <c r="H3000" s="11"/>
    </row>
    <row r="3001" spans="1:8">
      <c r="A3001" s="9"/>
      <c r="B3001" s="51"/>
      <c r="C3001" s="51"/>
      <c r="D3001" s="10"/>
      <c r="E3001" s="9"/>
      <c r="F3001" s="9"/>
      <c r="G3001" s="11"/>
      <c r="H3001" s="11"/>
    </row>
    <row r="3002" spans="1:8">
      <c r="A3002" s="9"/>
      <c r="B3002" s="51"/>
      <c r="C3002" s="51"/>
      <c r="D3002" s="10"/>
      <c r="E3002" s="9"/>
      <c r="F3002" s="9"/>
      <c r="G3002" s="11"/>
      <c r="H3002" s="11"/>
    </row>
    <row r="3003" spans="1:8">
      <c r="A3003" s="9"/>
      <c r="B3003" s="51"/>
      <c r="C3003" s="51"/>
      <c r="D3003" s="10"/>
      <c r="E3003" s="9"/>
      <c r="F3003" s="9"/>
      <c r="G3003" s="11"/>
      <c r="H3003" s="11"/>
    </row>
    <row r="3004" spans="1:8">
      <c r="A3004" s="9"/>
      <c r="B3004" s="51"/>
      <c r="C3004" s="51"/>
      <c r="D3004" s="10"/>
      <c r="E3004" s="9"/>
      <c r="F3004" s="9"/>
      <c r="G3004" s="11"/>
      <c r="H3004" s="11"/>
    </row>
    <row r="3005" spans="1:8">
      <c r="A3005" s="9"/>
      <c r="B3005" s="51"/>
      <c r="C3005" s="51"/>
      <c r="D3005" s="10"/>
      <c r="E3005" s="9"/>
      <c r="F3005" s="9"/>
      <c r="G3005" s="11"/>
      <c r="H3005" s="11"/>
    </row>
    <row r="3006" spans="1:8">
      <c r="A3006" s="9"/>
      <c r="B3006" s="51"/>
      <c r="C3006" s="51"/>
      <c r="D3006" s="10"/>
      <c r="E3006" s="9"/>
      <c r="F3006" s="9"/>
      <c r="G3006" s="11"/>
      <c r="H3006" s="11"/>
    </row>
    <row r="3007" spans="1:8">
      <c r="A3007" s="9"/>
      <c r="B3007" s="51"/>
      <c r="C3007" s="51"/>
      <c r="D3007" s="10"/>
      <c r="E3007" s="9"/>
      <c r="F3007" s="9"/>
      <c r="G3007" s="11"/>
      <c r="H3007" s="11"/>
    </row>
    <row r="3008" spans="1:8">
      <c r="A3008" s="9"/>
      <c r="B3008" s="51"/>
      <c r="C3008" s="51"/>
      <c r="D3008" s="10"/>
      <c r="E3008" s="9"/>
      <c r="F3008" s="9"/>
      <c r="G3008" s="11"/>
      <c r="H3008" s="11"/>
    </row>
    <row r="3009" spans="1:8">
      <c r="A3009" s="9"/>
      <c r="B3009" s="51"/>
      <c r="C3009" s="51"/>
      <c r="D3009" s="10"/>
      <c r="E3009" s="9"/>
      <c r="F3009" s="9"/>
      <c r="G3009" s="11"/>
      <c r="H3009" s="11"/>
    </row>
    <row r="3010" spans="1:8">
      <c r="A3010" s="9"/>
      <c r="B3010" s="51"/>
      <c r="C3010" s="51"/>
      <c r="D3010" s="10"/>
      <c r="E3010" s="9"/>
      <c r="F3010" s="9"/>
      <c r="G3010" s="11"/>
      <c r="H3010" s="11"/>
    </row>
    <row r="3011" spans="1:8">
      <c r="A3011" s="9"/>
      <c r="B3011" s="51"/>
      <c r="C3011" s="51"/>
      <c r="D3011" s="10"/>
      <c r="E3011" s="9"/>
      <c r="F3011" s="9"/>
      <c r="G3011" s="11"/>
      <c r="H3011" s="11"/>
    </row>
    <row r="3012" spans="1:8">
      <c r="A3012" s="9"/>
      <c r="B3012" s="51"/>
      <c r="C3012" s="51"/>
      <c r="D3012" s="10"/>
      <c r="E3012" s="9"/>
      <c r="F3012" s="9"/>
      <c r="G3012" s="11"/>
      <c r="H3012" s="11"/>
    </row>
    <row r="3013" spans="1:8">
      <c r="A3013" s="9"/>
      <c r="B3013" s="51"/>
      <c r="C3013" s="51"/>
      <c r="D3013" s="10"/>
      <c r="E3013" s="9"/>
      <c r="F3013" s="9"/>
      <c r="G3013" s="11"/>
      <c r="H3013" s="11"/>
    </row>
    <row r="3014" spans="1:8">
      <c r="A3014" s="9"/>
      <c r="B3014" s="51"/>
      <c r="C3014" s="51"/>
      <c r="D3014" s="10"/>
      <c r="E3014" s="9"/>
      <c r="F3014" s="9"/>
      <c r="G3014" s="11"/>
      <c r="H3014" s="11"/>
    </row>
    <row r="3015" spans="1:8">
      <c r="A3015" s="9"/>
      <c r="B3015" s="51"/>
      <c r="C3015" s="51"/>
      <c r="D3015" s="10"/>
      <c r="E3015" s="9"/>
      <c r="F3015" s="9"/>
      <c r="G3015" s="11"/>
      <c r="H3015" s="11"/>
    </row>
    <row r="3016" spans="1:8">
      <c r="A3016" s="9"/>
      <c r="B3016" s="51"/>
      <c r="C3016" s="51"/>
      <c r="D3016" s="10"/>
      <c r="E3016" s="9"/>
      <c r="F3016" s="9"/>
      <c r="G3016" s="11"/>
      <c r="H3016" s="11"/>
    </row>
    <row r="3017" spans="1:8">
      <c r="A3017" s="9"/>
      <c r="B3017" s="51"/>
      <c r="C3017" s="51"/>
      <c r="D3017" s="10"/>
      <c r="E3017" s="9"/>
      <c r="F3017" s="9"/>
      <c r="G3017" s="11"/>
      <c r="H3017" s="11"/>
    </row>
    <row r="3018" spans="1:8">
      <c r="A3018" s="9"/>
      <c r="B3018" s="51"/>
      <c r="C3018" s="51"/>
      <c r="D3018" s="10"/>
      <c r="E3018" s="9"/>
      <c r="F3018" s="9"/>
      <c r="G3018" s="11"/>
      <c r="H3018" s="11"/>
    </row>
    <row r="3019" spans="1:8">
      <c r="A3019" s="9"/>
      <c r="B3019" s="51"/>
      <c r="C3019" s="51"/>
      <c r="D3019" s="10"/>
      <c r="E3019" s="9"/>
      <c r="F3019" s="9"/>
      <c r="G3019" s="11"/>
      <c r="H3019" s="11"/>
    </row>
    <row r="3020" spans="1:8">
      <c r="A3020" s="9"/>
      <c r="B3020" s="51"/>
      <c r="C3020" s="51"/>
      <c r="D3020" s="10"/>
      <c r="E3020" s="9"/>
      <c r="F3020" s="9"/>
      <c r="G3020" s="11"/>
      <c r="H3020" s="11"/>
    </row>
    <row r="3021" spans="1:8">
      <c r="A3021" s="9"/>
      <c r="B3021" s="51"/>
      <c r="C3021" s="51"/>
      <c r="D3021" s="10"/>
      <c r="E3021" s="9"/>
      <c r="F3021" s="9"/>
      <c r="G3021" s="11"/>
      <c r="H3021" s="11"/>
    </row>
    <row r="3022" spans="1:8">
      <c r="A3022" s="9"/>
      <c r="B3022" s="51"/>
      <c r="C3022" s="51"/>
      <c r="D3022" s="10"/>
      <c r="E3022" s="9"/>
      <c r="F3022" s="9"/>
      <c r="G3022" s="11"/>
      <c r="H3022" s="11"/>
    </row>
    <row r="3023" spans="1:8">
      <c r="A3023" s="9"/>
      <c r="B3023" s="51"/>
      <c r="C3023" s="51"/>
      <c r="D3023" s="10"/>
      <c r="E3023" s="9"/>
      <c r="F3023" s="9"/>
      <c r="G3023" s="11"/>
      <c r="H3023" s="11"/>
    </row>
    <row r="3024" spans="1:8">
      <c r="A3024" s="9"/>
      <c r="B3024" s="51"/>
      <c r="C3024" s="51"/>
      <c r="D3024" s="10"/>
      <c r="E3024" s="9"/>
      <c r="F3024" s="9"/>
      <c r="G3024" s="11"/>
      <c r="H3024" s="11"/>
    </row>
    <row r="3025" spans="1:8">
      <c r="A3025" s="9"/>
      <c r="B3025" s="51"/>
      <c r="C3025" s="51"/>
      <c r="D3025" s="10"/>
      <c r="E3025" s="9"/>
      <c r="F3025" s="9"/>
      <c r="G3025" s="11"/>
      <c r="H3025" s="11"/>
    </row>
    <row r="3026" spans="1:8">
      <c r="A3026" s="9"/>
      <c r="B3026" s="51"/>
      <c r="C3026" s="51"/>
      <c r="D3026" s="10"/>
      <c r="E3026" s="9"/>
      <c r="F3026" s="9"/>
      <c r="G3026" s="11"/>
      <c r="H3026" s="11"/>
    </row>
    <row r="3027" spans="1:8">
      <c r="A3027" s="9"/>
      <c r="B3027" s="51"/>
      <c r="C3027" s="51"/>
      <c r="D3027" s="10"/>
      <c r="E3027" s="9"/>
      <c r="F3027" s="9"/>
      <c r="G3027" s="11"/>
      <c r="H3027" s="11"/>
    </row>
    <row r="3028" spans="1:8">
      <c r="A3028" s="9"/>
      <c r="B3028" s="51"/>
      <c r="C3028" s="51"/>
      <c r="D3028" s="10"/>
      <c r="E3028" s="9"/>
      <c r="F3028" s="9"/>
      <c r="G3028" s="11"/>
      <c r="H3028" s="11"/>
    </row>
    <row r="3029" spans="1:8">
      <c r="A3029" s="9"/>
      <c r="B3029" s="51"/>
      <c r="C3029" s="51"/>
      <c r="D3029" s="10"/>
      <c r="E3029" s="9"/>
      <c r="F3029" s="9"/>
      <c r="G3029" s="11"/>
      <c r="H3029" s="11"/>
    </row>
    <row r="3030" spans="1:8">
      <c r="A3030" s="9"/>
      <c r="B3030" s="51"/>
      <c r="C3030" s="51"/>
      <c r="D3030" s="10"/>
      <c r="E3030" s="9"/>
      <c r="F3030" s="9"/>
      <c r="G3030" s="11"/>
      <c r="H3030" s="11"/>
    </row>
  </sheetData>
  <sheetProtection selectLockedCells="1"/>
  <mergeCells count="7">
    <mergeCell ref="A125:H125"/>
    <mergeCell ref="A122:C122"/>
    <mergeCell ref="E122:H122"/>
    <mergeCell ref="A109:H109"/>
    <mergeCell ref="A110:H110"/>
    <mergeCell ref="E121:H121"/>
    <mergeCell ref="A121:C121"/>
  </mergeCells>
  <phoneticPr fontId="21" type="noConversion"/>
  <conditionalFormatting sqref="B127:C3030">
    <cfRule type="expression" dxfId="21" priority="15" stopIfTrue="1">
      <formula>$A127&lt;&gt;""</formula>
    </cfRule>
  </conditionalFormatting>
  <conditionalFormatting sqref="E127:F3030 H127:H3030">
    <cfRule type="expression" dxfId="20" priority="14" stopIfTrue="1">
      <formula>$A127&lt;&gt;""</formula>
    </cfRule>
  </conditionalFormatting>
  <conditionalFormatting sqref="A127:A3030">
    <cfRule type="expression" dxfId="19" priority="9" stopIfTrue="1">
      <formula>$A127&lt;&gt;""</formula>
    </cfRule>
  </conditionalFormatting>
  <conditionalFormatting sqref="B3003:C3005">
    <cfRule type="expression" dxfId="18" priority="7" stopIfTrue="1">
      <formula>$A3003&lt;&gt;""</formula>
    </cfRule>
  </conditionalFormatting>
  <conditionalFormatting sqref="E3003:F3005 H3003:H3005">
    <cfRule type="expression" dxfId="17" priority="6" stopIfTrue="1">
      <formula>$A3003&lt;&gt;""</formula>
    </cfRule>
  </conditionalFormatting>
  <conditionalFormatting sqref="A3003:A3005">
    <cfRule type="expression" dxfId="16" priority="5" stopIfTrue="1">
      <formula>$A3003&lt;&gt;""</formula>
    </cfRule>
  </conditionalFormatting>
  <conditionalFormatting sqref="D127:D3030">
    <cfRule type="expression" dxfId="15" priority="4" stopIfTrue="1">
      <formula>$A127&lt;&gt;""</formula>
    </cfRule>
  </conditionalFormatting>
  <conditionalFormatting sqref="D3003:D3005">
    <cfRule type="expression" dxfId="14" priority="3" stopIfTrue="1">
      <formula>$A3003&lt;&gt;""</formula>
    </cfRule>
  </conditionalFormatting>
  <conditionalFormatting sqref="G127:G3030">
    <cfRule type="expression" dxfId="13" priority="2" stopIfTrue="1">
      <formula>$A127&lt;&gt;""</formula>
    </cfRule>
  </conditionalFormatting>
  <conditionalFormatting sqref="G3003:G3005">
    <cfRule type="expression" dxfId="12" priority="1" stopIfTrue="1">
      <formula>$A3003&lt;&gt;""</formula>
    </cfRule>
  </conditionalFormatting>
  <dataValidations count="5">
    <dataValidation type="list" allowBlank="1" showInputMessage="1" showErrorMessage="1" sqref="A127:A3030">
      <formula1>OFFSET($A$1,1,0,$A$1,1)</formula1>
    </dataValidation>
    <dataValidation type="list" allowBlank="1" showInputMessage="1" sqref="E127:E3030">
      <formula1>$E$105:$E$108</formula1>
    </dataValidation>
    <dataValidation allowBlank="1" sqref="B127:C3030"/>
    <dataValidation type="decimal" operator="greaterThan" allowBlank="1" showInputMessage="1" showErrorMessage="1" sqref="G127:H3030">
      <formula1>0</formula1>
    </dataValidation>
    <dataValidation type="date" allowBlank="1" showInputMessage="1" showErrorMessage="1" sqref="D1:D1048576">
      <formula1>42370</formula1>
      <formula2>42735</formula2>
    </dataValidation>
  </dataValidations>
  <pageMargins left="0.19685039370078741" right="0.19685039370078741" top="0.47244094488188981" bottom="0.51181102362204722" header="0.31496062992125984" footer="0.27559055118110237"/>
  <pageSetup paperSize="9" orientation="landscape" r:id="rId1"/>
  <headerFooter>
    <oddFooter>&amp;C&amp;8strana &amp;P/&amp;N</oddFooter>
  </headerFooter>
  <legacyDrawing r:id="rId2"/>
</worksheet>
</file>

<file path=xl/worksheets/sheet4.xml><?xml version="1.0" encoding="utf-8"?>
<worksheet xmlns="http://schemas.openxmlformats.org/spreadsheetml/2006/main" xmlns:r="http://schemas.openxmlformats.org/officeDocument/2006/relationships">
  <dimension ref="A1:J89"/>
  <sheetViews>
    <sheetView workbookViewId="0">
      <selection activeCell="C88" sqref="C88:G88"/>
    </sheetView>
  </sheetViews>
  <sheetFormatPr defaultRowHeight="11.25"/>
  <cols>
    <col min="1" max="1" width="5.7109375" style="17" bestFit="1" customWidth="1"/>
    <col min="2" max="2" width="77.42578125" style="17" customWidth="1"/>
    <col min="3" max="7" width="11.7109375" style="25" customWidth="1"/>
    <col min="8" max="8" width="1.85546875" style="109" customWidth="1"/>
    <col min="9" max="9" width="59.5703125" style="17" bestFit="1" customWidth="1"/>
    <col min="10" max="10" width="9.140625" style="17"/>
    <col min="11" max="13" width="9.42578125" style="17" bestFit="1" customWidth="1"/>
    <col min="14" max="16384" width="9.140625" style="17"/>
  </cols>
  <sheetData>
    <row r="1" spans="1:8" ht="15.75">
      <c r="A1" s="164" t="s">
        <v>1277</v>
      </c>
      <c r="B1" s="164"/>
      <c r="C1" s="164"/>
      <c r="D1" s="164"/>
      <c r="E1" s="164"/>
      <c r="F1" s="164"/>
      <c r="G1" s="164"/>
      <c r="H1" s="108"/>
    </row>
    <row r="2" spans="1:8" ht="7.5" customHeight="1">
      <c r="C2" s="17"/>
      <c r="D2" s="17"/>
      <c r="E2" s="17"/>
      <c r="F2" s="17"/>
      <c r="G2" s="17"/>
    </row>
    <row r="3" spans="1:8" s="8" customFormat="1" ht="12.75">
      <c r="B3" s="24" t="s">
        <v>271</v>
      </c>
      <c r="C3" s="8" t="str">
        <f>INDEX(Adr!E:E,Doklady!B112+1)</f>
        <v>Slovenská skialpinistická asociácia</v>
      </c>
      <c r="G3" s="55" t="str">
        <f>Doklady!H111</f>
        <v>V1</v>
      </c>
      <c r="H3" s="110"/>
    </row>
    <row r="4" spans="1:8" s="8" customFormat="1" ht="12.75">
      <c r="B4" s="24" t="s">
        <v>345</v>
      </c>
      <c r="C4" s="39" t="str">
        <f>RIGHT("0000"&amp;INDEX(Adr!A:A,Doklady!B112+1),8)</f>
        <v>37998919</v>
      </c>
      <c r="G4" s="55">
        <f>Doklady!H112</f>
        <v>42411</v>
      </c>
      <c r="H4" s="110"/>
    </row>
    <row r="5" spans="1:8" s="8" customFormat="1" ht="12.75">
      <c r="B5" s="24" t="s">
        <v>344</v>
      </c>
      <c r="C5" s="8" t="str">
        <f>INDEX(Adr!F:F,Doklady!B112+1)</f>
        <v>občianske združenie</v>
      </c>
      <c r="H5" s="110"/>
    </row>
    <row r="6" spans="1:8" s="8" customFormat="1" ht="12.75">
      <c r="B6" s="24" t="s">
        <v>347</v>
      </c>
      <c r="C6" s="8" t="str">
        <f>INDEX(Adr!G:G,Doklady!B112+1)&amp;", "&amp;INDEX(Adr!H:H,Doklady!B112+1)&amp;", "&amp;INDEX(Adr!I:I,Doklady!B112+1)</f>
        <v>Bobrovec 550, Bobrovec, 032 21</v>
      </c>
      <c r="H6" s="110"/>
    </row>
    <row r="7" spans="1:8" s="8" customFormat="1" ht="12.75">
      <c r="B7" s="24" t="s">
        <v>510</v>
      </c>
      <c r="C7" s="8" t="str">
        <f>INDEX(Adr!J:J,Doklady!B112+1)</f>
        <v>SK6911000000002620098466</v>
      </c>
      <c r="H7" s="110"/>
    </row>
    <row r="8" spans="1:8" ht="17.25" customHeight="1"/>
    <row r="9" spans="1:8" ht="22.5">
      <c r="A9" s="115" t="s">
        <v>410</v>
      </c>
      <c r="B9" s="115" t="s">
        <v>346</v>
      </c>
      <c r="C9" s="116" t="s">
        <v>4</v>
      </c>
      <c r="D9" s="116"/>
      <c r="E9" s="116"/>
      <c r="F9" s="116"/>
      <c r="G9" s="116" t="s">
        <v>440</v>
      </c>
    </row>
    <row r="10" spans="1:8" ht="12.75" customHeight="1">
      <c r="A10" s="26" t="s">
        <v>437</v>
      </c>
      <c r="B10" s="27" t="s">
        <v>348</v>
      </c>
      <c r="C10" s="28">
        <f t="shared" ref="C10:D14" si="0">SUMIF($A$29:$A$78,$A10,C$29:C$78)</f>
        <v>0</v>
      </c>
      <c r="D10" s="136">
        <f t="shared" si="0"/>
        <v>0</v>
      </c>
      <c r="E10" s="112"/>
      <c r="F10" s="112"/>
      <c r="G10" s="28">
        <f>SUMIF($A$29:$A$78,$A10,G$29:G$78)</f>
        <v>0</v>
      </c>
    </row>
    <row r="11" spans="1:8" ht="12.75" customHeight="1">
      <c r="A11" s="26" t="s">
        <v>434</v>
      </c>
      <c r="B11" s="27" t="s">
        <v>349</v>
      </c>
      <c r="C11" s="28">
        <f t="shared" si="0"/>
        <v>6100</v>
      </c>
      <c r="D11" s="136">
        <f t="shared" si="0"/>
        <v>6100</v>
      </c>
      <c r="E11" s="112"/>
      <c r="F11" s="112"/>
      <c r="G11" s="28">
        <f>SUMIF($A$29:$A$78,$A11,G$29:G$78)+G19</f>
        <v>0</v>
      </c>
    </row>
    <row r="12" spans="1:8" ht="12.75" customHeight="1">
      <c r="A12" s="26" t="s">
        <v>435</v>
      </c>
      <c r="B12" s="27" t="s">
        <v>350</v>
      </c>
      <c r="C12" s="28">
        <f t="shared" si="0"/>
        <v>2500</v>
      </c>
      <c r="D12" s="136">
        <f t="shared" si="0"/>
        <v>2500</v>
      </c>
      <c r="E12" s="112"/>
      <c r="F12" s="112"/>
      <c r="G12" s="28">
        <f>SUMIF($A$29:$A$78,$A12,G$29:G$78)</f>
        <v>0</v>
      </c>
    </row>
    <row r="13" spans="1:8" ht="12.75" customHeight="1">
      <c r="A13" s="26" t="s">
        <v>436</v>
      </c>
      <c r="B13" s="27" t="s">
        <v>351</v>
      </c>
      <c r="C13" s="28">
        <f t="shared" si="0"/>
        <v>0</v>
      </c>
      <c r="D13" s="136">
        <f t="shared" si="0"/>
        <v>0</v>
      </c>
      <c r="E13" s="112"/>
      <c r="F13" s="112"/>
      <c r="G13" s="28">
        <f>SUMIF($A$29:$A$78,$A13,G$29:G$78)</f>
        <v>0</v>
      </c>
    </row>
    <row r="14" spans="1:8" ht="12.75" customHeight="1">
      <c r="A14" s="26" t="s">
        <v>5</v>
      </c>
      <c r="B14" s="27" t="s">
        <v>1162</v>
      </c>
      <c r="C14" s="28">
        <f t="shared" si="0"/>
        <v>0</v>
      </c>
      <c r="D14" s="136">
        <f t="shared" si="0"/>
        <v>0</v>
      </c>
      <c r="E14" s="112"/>
      <c r="F14" s="112"/>
      <c r="G14" s="28">
        <f>SUMIF($A$29:$A$78,$A14,G$29:G$78)</f>
        <v>0</v>
      </c>
    </row>
    <row r="15" spans="1:8" ht="13.5" customHeight="1">
      <c r="A15" s="117"/>
      <c r="B15" s="117" t="s">
        <v>269</v>
      </c>
      <c r="C15" s="118">
        <f>SUM(C10:C14)</f>
        <v>8600</v>
      </c>
      <c r="D15" s="118"/>
      <c r="E15" s="118"/>
      <c r="F15" s="118"/>
      <c r="G15" s="118"/>
    </row>
    <row r="16" spans="1:8" ht="20.100000000000001" customHeight="1"/>
    <row r="17" spans="1:9" ht="22.5">
      <c r="A17" s="119" t="s">
        <v>424</v>
      </c>
      <c r="B17" s="115" t="s">
        <v>450</v>
      </c>
      <c r="C17" s="116" t="s">
        <v>4</v>
      </c>
      <c r="D17" s="116" t="s">
        <v>1154</v>
      </c>
      <c r="E17" s="116" t="s">
        <v>1157</v>
      </c>
      <c r="F17" s="116" t="s">
        <v>1158</v>
      </c>
      <c r="G17" s="116" t="s">
        <v>440</v>
      </c>
    </row>
    <row r="18" spans="1:9" ht="12.75" customHeight="1">
      <c r="A18" s="26" t="s">
        <v>1279</v>
      </c>
      <c r="B18" s="27" t="s">
        <v>1288</v>
      </c>
      <c r="C18" s="28">
        <f t="shared" ref="C18:C26" si="1">SUMIF($H$29:$H$78,$A18,C$29:C$78)</f>
        <v>8600</v>
      </c>
      <c r="D18" s="112"/>
      <c r="E18" s="112"/>
      <c r="F18" s="112"/>
      <c r="G18" s="28">
        <f>SUMIF($H$29:$H$78,$A18,G$29:G$78)</f>
        <v>0</v>
      </c>
    </row>
    <row r="19" spans="1:9" ht="12.75" customHeight="1">
      <c r="A19" s="26" t="s">
        <v>1280</v>
      </c>
      <c r="B19" s="27" t="s">
        <v>1152</v>
      </c>
      <c r="C19" s="113">
        <f t="shared" si="1"/>
        <v>0</v>
      </c>
      <c r="D19" s="114">
        <f>SUMIF(Doklady!I$2:I$101,102,Doklady!G$2:G$101)</f>
        <v>0</v>
      </c>
      <c r="E19" s="113">
        <f>D19/(1-0.05)-D19</f>
        <v>0</v>
      </c>
      <c r="F19" s="113">
        <f>SUMIF(Doklady!I$2:I$101,102,Doklady!H$2:H$101)</f>
        <v>0</v>
      </c>
      <c r="G19" s="114">
        <f>IF(D19&gt;C19,"CHYBA!",-(MIN(D19-C19,(D19+F19)*(1-0.05)-C19)))</f>
        <v>0</v>
      </c>
      <c r="H19" s="111"/>
      <c r="I19" s="107" t="str">
        <f>IF(C19&lt;&gt;"",IF(G19="CHYBA!","Vyúčtovaná dotácia je o "&amp;TEXT(D19-C19,"### ### ###,00")&amp;" eur vyššia ako poskytnutá. Opravte!",""),"")</f>
        <v/>
      </c>
    </row>
    <row r="20" spans="1:9" ht="12.75" customHeight="1">
      <c r="A20" s="26" t="s">
        <v>1281</v>
      </c>
      <c r="B20" s="27" t="s">
        <v>1289</v>
      </c>
      <c r="C20" s="28">
        <f t="shared" si="1"/>
        <v>0</v>
      </c>
      <c r="D20" s="112"/>
      <c r="E20" s="112"/>
      <c r="F20" s="112"/>
      <c r="G20" s="28">
        <f t="shared" ref="G20:G26" si="2">SUMIF($H$29:$H$78,$A20,G$29:G$78)</f>
        <v>0</v>
      </c>
    </row>
    <row r="21" spans="1:9" ht="12.75" customHeight="1">
      <c r="A21" s="26" t="s">
        <v>1282</v>
      </c>
      <c r="B21" s="27" t="s">
        <v>1290</v>
      </c>
      <c r="C21" s="28">
        <f t="shared" si="1"/>
        <v>0</v>
      </c>
      <c r="D21" s="112"/>
      <c r="E21" s="112"/>
      <c r="F21" s="112"/>
      <c r="G21" s="28">
        <f t="shared" si="2"/>
        <v>0</v>
      </c>
    </row>
    <row r="22" spans="1:9" ht="13.5" customHeight="1">
      <c r="A22" s="26" t="s">
        <v>1283</v>
      </c>
      <c r="B22" s="27" t="s">
        <v>1153</v>
      </c>
      <c r="C22" s="28">
        <f t="shared" si="1"/>
        <v>0</v>
      </c>
      <c r="D22" s="112"/>
      <c r="E22" s="112"/>
      <c r="F22" s="112"/>
      <c r="G22" s="28">
        <f t="shared" si="2"/>
        <v>0</v>
      </c>
    </row>
    <row r="23" spans="1:9" ht="12.75" customHeight="1">
      <c r="A23" s="26" t="s">
        <v>1284</v>
      </c>
      <c r="B23" s="27" t="s">
        <v>1291</v>
      </c>
      <c r="C23" s="28">
        <f t="shared" si="1"/>
        <v>0</v>
      </c>
      <c r="D23" s="112"/>
      <c r="E23" s="112"/>
      <c r="F23" s="112"/>
      <c r="G23" s="28">
        <f t="shared" si="2"/>
        <v>0</v>
      </c>
    </row>
    <row r="24" spans="1:9" ht="12.75" customHeight="1">
      <c r="A24" s="26" t="s">
        <v>1285</v>
      </c>
      <c r="B24" s="27" t="s">
        <v>1292</v>
      </c>
      <c r="C24" s="28">
        <f t="shared" si="1"/>
        <v>0</v>
      </c>
      <c r="D24" s="112"/>
      <c r="E24" s="112"/>
      <c r="F24" s="112"/>
      <c r="G24" s="28">
        <f t="shared" si="2"/>
        <v>0</v>
      </c>
    </row>
    <row r="25" spans="1:9" ht="12.75" customHeight="1">
      <c r="A25" s="26" t="s">
        <v>1286</v>
      </c>
      <c r="B25" s="27" t="s">
        <v>1293</v>
      </c>
      <c r="C25" s="28">
        <f t="shared" si="1"/>
        <v>0</v>
      </c>
      <c r="D25" s="112"/>
      <c r="E25" s="112"/>
      <c r="F25" s="112"/>
      <c r="G25" s="28">
        <f t="shared" si="2"/>
        <v>0</v>
      </c>
    </row>
    <row r="26" spans="1:9" ht="12.75" customHeight="1">
      <c r="A26" s="26" t="s">
        <v>1287</v>
      </c>
      <c r="B26" s="27" t="s">
        <v>1294</v>
      </c>
      <c r="C26" s="28">
        <f t="shared" si="1"/>
        <v>0</v>
      </c>
      <c r="D26" s="112"/>
      <c r="E26" s="112"/>
      <c r="F26" s="112"/>
      <c r="G26" s="28">
        <f t="shared" si="2"/>
        <v>0</v>
      </c>
    </row>
    <row r="27" spans="1:9" ht="20.100000000000001" customHeight="1">
      <c r="C27" s="40"/>
      <c r="D27" s="40"/>
      <c r="E27" s="40"/>
      <c r="F27" s="40"/>
      <c r="G27" s="40"/>
      <c r="H27" s="111"/>
    </row>
    <row r="28" spans="1:9" ht="22.5">
      <c r="A28" s="115" t="s">
        <v>410</v>
      </c>
      <c r="B28" s="115" t="s">
        <v>431</v>
      </c>
      <c r="C28" s="116" t="s">
        <v>4</v>
      </c>
      <c r="D28" s="116" t="s">
        <v>1154</v>
      </c>
      <c r="E28" s="116" t="s">
        <v>1157</v>
      </c>
      <c r="F28" s="116" t="s">
        <v>1158</v>
      </c>
      <c r="G28" s="116" t="s">
        <v>440</v>
      </c>
      <c r="H28" s="111"/>
    </row>
    <row r="29" spans="1:9" ht="12" customHeight="1">
      <c r="A29" s="29" t="str">
        <f>Doklady!J2</f>
        <v>026 02</v>
      </c>
      <c r="B29" s="29" t="str">
        <f>Doklady!A2</f>
        <v>(01) - športová reprezentácia SR a rozvoj športových odvetví (SR a zahraničie, celý rok 2016)</v>
      </c>
      <c r="C29" s="30">
        <f>IF(H29&gt;0,Doklady!F2,"")</f>
        <v>6100</v>
      </c>
      <c r="D29" s="114">
        <f>IF(C29&lt;&gt;"",Doklady!G2,"")</f>
        <v>6100</v>
      </c>
      <c r="E29" s="30">
        <f>IF(C29&lt;&gt;"",IF(H29&lt;&gt;102,D29/(1-Doklady!K2)-D29,""),"")</f>
        <v>321.05263157894751</v>
      </c>
      <c r="F29" s="28">
        <f>IF(C29&lt;&gt;"",IF(H29&lt;&gt;102,Doklady!H2,""),"")</f>
        <v>384.5</v>
      </c>
      <c r="G29" s="30">
        <f>IF(C29&lt;&gt;"",IF(H29&lt;&gt;102,IF(D29&gt;C29,"CHYBA!",-(MIN(D29-C29,(D29+F29)*(1-Doklady!K2)-C29))),""),"")</f>
        <v>0</v>
      </c>
      <c r="H29" s="111" t="str">
        <f>Doklady!I2</f>
        <v>01</v>
      </c>
      <c r="I29" s="107" t="str">
        <f>IF(C29&lt;&gt;"",IF(G29="CHYBA!","Vyúčtovaná dotácia je o "&amp;TEXT(D29-C29,"### ### ###,00")&amp;" eur väčšia ako poskytnutá. Opravte!",""),"")</f>
        <v/>
      </c>
    </row>
    <row r="30" spans="1:9" ht="12" customHeight="1">
      <c r="A30" s="29" t="str">
        <f>Doklady!J3</f>
        <v>026 03</v>
      </c>
      <c r="B30" s="29" t="str">
        <f>Doklady!A3</f>
        <v>(01) - výber a príprava športových talentov (SR a zahraničie, celý rok 2016)</v>
      </c>
      <c r="C30" s="30">
        <f>IF(H30&gt;0,Doklady!F3,"")</f>
        <v>2500</v>
      </c>
      <c r="D30" s="114">
        <f>IF(C30&lt;&gt;"",Doklady!G3,"")</f>
        <v>2500</v>
      </c>
      <c r="E30" s="30">
        <f>IF(C30&lt;&gt;"",IF(H30&lt;&gt;102,D30/(1-Doklady!K3)-D30,""),"")</f>
        <v>131.57894736842127</v>
      </c>
      <c r="F30" s="28">
        <f>IF(C30&lt;&gt;"",IF(H30&lt;&gt;102,Doklady!H3,""),"")</f>
        <v>519</v>
      </c>
      <c r="G30" s="30">
        <f>IF(C30&lt;&gt;"",IF(H30&lt;&gt;102,IF(D30&gt;C30,"CHYBA!",-(MIN(D30-C30,(D30+F30)*(1-Doklady!K3)-C30))),""),"")</f>
        <v>0</v>
      </c>
      <c r="H30" s="111" t="str">
        <f>Doklady!I3</f>
        <v>01</v>
      </c>
      <c r="I30" s="107" t="str">
        <f t="shared" ref="I30:I79" si="3">IF(C30&lt;&gt;"",IF(G30="CHYBA!","Vyúčtovaná dotácia je o "&amp;TEXT(D30-C30,"### ### ###,00")&amp;" eur väčšia ako poskytnutá. Opravte!",""),"")</f>
        <v/>
      </c>
    </row>
    <row r="31" spans="1:9" ht="12" customHeight="1">
      <c r="A31" s="29" t="str">
        <f>Doklady!J4</f>
        <v/>
      </c>
      <c r="B31" s="29" t="str">
        <f>Doklady!A4</f>
        <v/>
      </c>
      <c r="C31" s="30" t="str">
        <f>IF(H31&gt;0,Doklady!F4,"")</f>
        <v/>
      </c>
      <c r="D31" s="114" t="str">
        <f>IF(C31&lt;&gt;"",Doklady!G4,"")</f>
        <v/>
      </c>
      <c r="E31" s="30" t="str">
        <f>IF(C31&lt;&gt;"",IF(H31&lt;&gt;102,D31/(1-Doklady!K4)-D31,""),"")</f>
        <v/>
      </c>
      <c r="F31" s="28" t="str">
        <f>IF(C31&lt;&gt;"",IF(H31&lt;&gt;102,Doklady!H4,""),"")</f>
        <v/>
      </c>
      <c r="G31" s="30" t="str">
        <f>IF(C31&lt;&gt;"",IF(H31&lt;&gt;102,IF(D31&gt;C31,"CHYBA!",-(MIN(D31-C31,(D31+F31)*(1-Doklady!K4)-C31))),""),"")</f>
        <v/>
      </c>
      <c r="H31" s="111" t="str">
        <f>Doklady!I4</f>
        <v/>
      </c>
      <c r="I31" s="107" t="str">
        <f t="shared" si="3"/>
        <v/>
      </c>
    </row>
    <row r="32" spans="1:9" ht="12" customHeight="1">
      <c r="A32" s="29" t="str">
        <f>Doklady!J5</f>
        <v/>
      </c>
      <c r="B32" s="29" t="str">
        <f>Doklady!A5</f>
        <v/>
      </c>
      <c r="C32" s="30" t="str">
        <f>IF(H32&gt;0,Doklady!F5,"")</f>
        <v/>
      </c>
      <c r="D32" s="114" t="str">
        <f>IF(C32&lt;&gt;"",Doklady!G5,"")</f>
        <v/>
      </c>
      <c r="E32" s="30" t="str">
        <f>IF(C32&lt;&gt;"",IF(H32&lt;&gt;102,D32/(1-Doklady!K5)-D32,""),"")</f>
        <v/>
      </c>
      <c r="F32" s="28" t="str">
        <f>IF(C32&lt;&gt;"",IF(H32&lt;&gt;102,Doklady!H5,""),"")</f>
        <v/>
      </c>
      <c r="G32" s="30" t="str">
        <f>IF(C32&lt;&gt;"",IF(H32&lt;&gt;102,IF(D32&gt;C32,"CHYBA!",-(MIN(D32-C32,(D32+F32)*(1-Doklady!K5)-C32))),""),"")</f>
        <v/>
      </c>
      <c r="H32" s="111" t="str">
        <f>Doklady!I5</f>
        <v/>
      </c>
      <c r="I32" s="107" t="str">
        <f t="shared" si="3"/>
        <v/>
      </c>
    </row>
    <row r="33" spans="1:9" ht="12" customHeight="1">
      <c r="A33" s="29" t="str">
        <f>Doklady!J6</f>
        <v/>
      </c>
      <c r="B33" s="29" t="str">
        <f>Doklady!A6</f>
        <v/>
      </c>
      <c r="C33" s="30" t="str">
        <f>IF(H33&gt;0,Doklady!F6,"")</f>
        <v/>
      </c>
      <c r="D33" s="114" t="str">
        <f>IF(C33&lt;&gt;"",Doklady!G6,"")</f>
        <v/>
      </c>
      <c r="E33" s="30" t="str">
        <f>IF(C33&lt;&gt;"",IF(H33&lt;&gt;102,D33/(1-Doklady!K6)-D33,""),"")</f>
        <v/>
      </c>
      <c r="F33" s="28" t="str">
        <f>IF(C33&lt;&gt;"",IF(H33&lt;&gt;102,Doklady!H6,""),"")</f>
        <v/>
      </c>
      <c r="G33" s="30" t="str">
        <f>IF(C33&lt;&gt;"",IF(H33&lt;&gt;102,IF(D33&gt;C33,"CHYBA!",-(MIN(D33-C33,(D33+F33)*(1-Doklady!K6)-C33))),""),"")</f>
        <v/>
      </c>
      <c r="H33" s="111" t="str">
        <f>Doklady!I6</f>
        <v/>
      </c>
      <c r="I33" s="107" t="str">
        <f t="shared" si="3"/>
        <v/>
      </c>
    </row>
    <row r="34" spans="1:9" ht="12" customHeight="1">
      <c r="A34" s="29" t="str">
        <f>Doklady!J7</f>
        <v/>
      </c>
      <c r="B34" s="29" t="str">
        <f>Doklady!A7</f>
        <v/>
      </c>
      <c r="C34" s="30" t="str">
        <f>IF(H34&gt;0,Doklady!F7,"")</f>
        <v/>
      </c>
      <c r="D34" s="114" t="str">
        <f>IF(C34&lt;&gt;"",Doklady!G7,"")</f>
        <v/>
      </c>
      <c r="E34" s="30" t="str">
        <f>IF(C34&lt;&gt;"",IF(H34&lt;&gt;102,D34/(1-Doklady!K7)-D34,""),"")</f>
        <v/>
      </c>
      <c r="F34" s="28" t="str">
        <f>IF(C34&lt;&gt;"",IF(H34&lt;&gt;102,Doklady!H7,""),"")</f>
        <v/>
      </c>
      <c r="G34" s="30" t="str">
        <f>IF(C34&lt;&gt;"",IF(H34&lt;&gt;102,IF(D34&gt;C34,"CHYBA!",-(MIN(D34-C34,(D34+F34)*(1-Doklady!K7)-C34))),""),"")</f>
        <v/>
      </c>
      <c r="H34" s="111" t="str">
        <f>Doklady!I7</f>
        <v/>
      </c>
      <c r="I34" s="107" t="str">
        <f t="shared" si="3"/>
        <v/>
      </c>
    </row>
    <row r="35" spans="1:9" ht="12" customHeight="1">
      <c r="A35" s="29" t="str">
        <f>Doklady!J8</f>
        <v/>
      </c>
      <c r="B35" s="29" t="str">
        <f>Doklady!A8</f>
        <v/>
      </c>
      <c r="C35" s="30" t="str">
        <f>IF(H35&gt;0,Doklady!F8,"")</f>
        <v/>
      </c>
      <c r="D35" s="114" t="str">
        <f>IF(C35&lt;&gt;"",Doklady!G8,"")</f>
        <v/>
      </c>
      <c r="E35" s="30" t="str">
        <f>IF(C35&lt;&gt;"",IF(H35&lt;&gt;102,D35/(1-Doklady!K8)-D35,""),"")</f>
        <v/>
      </c>
      <c r="F35" s="28" t="str">
        <f>IF(C35&lt;&gt;"",IF(H35&lt;&gt;102,Doklady!H8,""),"")</f>
        <v/>
      </c>
      <c r="G35" s="30" t="str">
        <f>IF(C35&lt;&gt;"",IF(H35&lt;&gt;102,IF(D35&gt;C35,"CHYBA!",-(MIN(D35-C35,(D35+F35)*(1-Doklady!K8)-C35))),""),"")</f>
        <v/>
      </c>
      <c r="H35" s="111" t="str">
        <f>Doklady!I8</f>
        <v/>
      </c>
      <c r="I35" s="107" t="str">
        <f t="shared" si="3"/>
        <v/>
      </c>
    </row>
    <row r="36" spans="1:9" ht="12" customHeight="1">
      <c r="A36" s="29" t="str">
        <f>Doklady!J9</f>
        <v/>
      </c>
      <c r="B36" s="29" t="str">
        <f>Doklady!A9</f>
        <v/>
      </c>
      <c r="C36" s="30" t="str">
        <f>IF(H36&gt;0,Doklady!F9,"")</f>
        <v/>
      </c>
      <c r="D36" s="114" t="str">
        <f>IF(C36&lt;&gt;"",Doklady!G9,"")</f>
        <v/>
      </c>
      <c r="E36" s="30" t="str">
        <f>IF(C36&lt;&gt;"",IF(H36&lt;&gt;102,D36/(1-Doklady!K9)-D36,""),"")</f>
        <v/>
      </c>
      <c r="F36" s="28" t="str">
        <f>IF(C36&lt;&gt;"",IF(H36&lt;&gt;102,Doklady!H9,""),"")</f>
        <v/>
      </c>
      <c r="G36" s="30" t="str">
        <f>IF(C36&lt;&gt;"",IF(H36&lt;&gt;102,IF(D36&gt;C36,"CHYBA!",-(MIN(D36-C36,(D36+F36)*(1-Doklady!K9)-C36))),""),"")</f>
        <v/>
      </c>
      <c r="H36" s="111" t="str">
        <f>Doklady!I9</f>
        <v/>
      </c>
      <c r="I36" s="107" t="str">
        <f t="shared" si="3"/>
        <v/>
      </c>
    </row>
    <row r="37" spans="1:9" ht="12" customHeight="1">
      <c r="A37" s="29" t="str">
        <f>Doklady!J10</f>
        <v/>
      </c>
      <c r="B37" s="29" t="str">
        <f>Doklady!A10</f>
        <v/>
      </c>
      <c r="C37" s="30" t="str">
        <f>IF(H37&gt;0,Doklady!F10,"")</f>
        <v/>
      </c>
      <c r="D37" s="114" t="str">
        <f>IF(C37&lt;&gt;"",Doklady!G10,"")</f>
        <v/>
      </c>
      <c r="E37" s="30" t="str">
        <f>IF(C37&lt;&gt;"",IF(H37&lt;&gt;102,D37/(1-Doklady!K10)-D37,""),"")</f>
        <v/>
      </c>
      <c r="F37" s="28" t="str">
        <f>IF(C37&lt;&gt;"",IF(H37&lt;&gt;102,Doklady!H10,""),"")</f>
        <v/>
      </c>
      <c r="G37" s="30" t="str">
        <f>IF(C37&lt;&gt;"",IF(H37&lt;&gt;102,IF(D37&gt;C37,"CHYBA!",-(MIN(D37-C37,(D37+F37)*(1-Doklady!K10)-C37))),""),"")</f>
        <v/>
      </c>
      <c r="H37" s="111" t="str">
        <f>Doklady!I10</f>
        <v/>
      </c>
      <c r="I37" s="107" t="str">
        <f t="shared" si="3"/>
        <v/>
      </c>
    </row>
    <row r="38" spans="1:9" ht="12" customHeight="1">
      <c r="A38" s="29" t="str">
        <f>Doklady!J11</f>
        <v/>
      </c>
      <c r="B38" s="29" t="str">
        <f>Doklady!A11</f>
        <v/>
      </c>
      <c r="C38" s="30" t="str">
        <f>IF(H38&gt;0,Doklady!F11,"")</f>
        <v/>
      </c>
      <c r="D38" s="114" t="str">
        <f>IF(C38&lt;&gt;"",Doklady!G11,"")</f>
        <v/>
      </c>
      <c r="E38" s="30" t="str">
        <f>IF(C38&lt;&gt;"",IF(H38&lt;&gt;102,D38/(1-Doklady!K11)-D38,""),"")</f>
        <v/>
      </c>
      <c r="F38" s="28" t="str">
        <f>IF(C38&lt;&gt;"",IF(H38&lt;&gt;102,Doklady!H11,""),"")</f>
        <v/>
      </c>
      <c r="G38" s="30" t="str">
        <f>IF(C38&lt;&gt;"",IF(H38&lt;&gt;102,IF(D38&gt;C38,"CHYBA!",-(MIN(D38-C38,(D38+F38)*(1-Doklady!K11)-C38))),""),"")</f>
        <v/>
      </c>
      <c r="H38" s="111" t="str">
        <f>Doklady!I11</f>
        <v/>
      </c>
      <c r="I38" s="107" t="str">
        <f t="shared" si="3"/>
        <v/>
      </c>
    </row>
    <row r="39" spans="1:9" ht="12" customHeight="1">
      <c r="A39" s="29" t="str">
        <f>Doklady!J12</f>
        <v/>
      </c>
      <c r="B39" s="29" t="str">
        <f>Doklady!A12</f>
        <v/>
      </c>
      <c r="C39" s="30" t="str">
        <f>IF(H39&gt;0,Doklady!F12,"")</f>
        <v/>
      </c>
      <c r="D39" s="114" t="str">
        <f>IF(C39&lt;&gt;"",Doklady!G12,"")</f>
        <v/>
      </c>
      <c r="E39" s="30" t="str">
        <f>IF(C39&lt;&gt;"",IF(H39&lt;&gt;102,D39/(1-Doklady!K12)-D39,""),"")</f>
        <v/>
      </c>
      <c r="F39" s="28" t="str">
        <f>IF(C39&lt;&gt;"",IF(H39&lt;&gt;102,Doklady!H12,""),"")</f>
        <v/>
      </c>
      <c r="G39" s="30" t="str">
        <f>IF(C39&lt;&gt;"",IF(H39&lt;&gt;102,IF(D39&gt;C39,"CHYBA!",-(MIN(D39-C39,(D39+F39)*(1-Doklady!K12)-C39))),""),"")</f>
        <v/>
      </c>
      <c r="H39" s="111" t="str">
        <f>Doklady!I12</f>
        <v/>
      </c>
      <c r="I39" s="107" t="str">
        <f t="shared" si="3"/>
        <v/>
      </c>
    </row>
    <row r="40" spans="1:9" ht="12" customHeight="1">
      <c r="A40" s="29" t="str">
        <f>Doklady!J13</f>
        <v/>
      </c>
      <c r="B40" s="29" t="str">
        <f>Doklady!A13</f>
        <v/>
      </c>
      <c r="C40" s="30" t="str">
        <f>IF(H40&gt;0,Doklady!F13,"")</f>
        <v/>
      </c>
      <c r="D40" s="114" t="str">
        <f>IF(C40&lt;&gt;"",Doklady!G13,"")</f>
        <v/>
      </c>
      <c r="E40" s="30" t="str">
        <f>IF(C40&lt;&gt;"",IF(H40&lt;&gt;102,D40/(1-Doklady!K13)-D40,""),"")</f>
        <v/>
      </c>
      <c r="F40" s="28" t="str">
        <f>IF(C40&lt;&gt;"",IF(H40&lt;&gt;102,Doklady!H13,""),"")</f>
        <v/>
      </c>
      <c r="G40" s="30" t="str">
        <f>IF(C40&lt;&gt;"",IF(H40&lt;&gt;102,IF(D40&gt;C40,"CHYBA!",-(MIN(D40-C40,(D40+F40)*(1-Doklady!K13)-C40))),""),"")</f>
        <v/>
      </c>
      <c r="H40" s="111" t="str">
        <f>Doklady!I13</f>
        <v/>
      </c>
      <c r="I40" s="107" t="str">
        <f t="shared" si="3"/>
        <v/>
      </c>
    </row>
    <row r="41" spans="1:9" ht="12" customHeight="1">
      <c r="A41" s="29" t="str">
        <f>Doklady!J14</f>
        <v/>
      </c>
      <c r="B41" s="29" t="str">
        <f>Doklady!A14</f>
        <v/>
      </c>
      <c r="C41" s="30" t="str">
        <f>IF(H41&gt;0,Doklady!F14,"")</f>
        <v/>
      </c>
      <c r="D41" s="114" t="str">
        <f>IF(C41&lt;&gt;"",Doklady!G14,"")</f>
        <v/>
      </c>
      <c r="E41" s="30" t="str">
        <f>IF(C41&lt;&gt;"",IF(H41&lt;&gt;102,D41/(1-Doklady!K14)-D41,""),"")</f>
        <v/>
      </c>
      <c r="F41" s="28" t="str">
        <f>IF(C41&lt;&gt;"",IF(H41&lt;&gt;102,Doklady!H14,""),"")</f>
        <v/>
      </c>
      <c r="G41" s="30" t="str">
        <f>IF(C41&lt;&gt;"",IF(H41&lt;&gt;102,IF(D41&gt;C41,"CHYBA!",-(MIN(D41-C41,(D41+F41)*(1-Doklady!K14)-C41))),""),"")</f>
        <v/>
      </c>
      <c r="H41" s="111" t="str">
        <f>Doklady!I14</f>
        <v/>
      </c>
      <c r="I41" s="107" t="str">
        <f t="shared" si="3"/>
        <v/>
      </c>
    </row>
    <row r="42" spans="1:9" ht="12" customHeight="1">
      <c r="A42" s="29" t="str">
        <f>Doklady!J15</f>
        <v/>
      </c>
      <c r="B42" s="29" t="str">
        <f>Doklady!A15</f>
        <v/>
      </c>
      <c r="C42" s="30" t="str">
        <f>IF(H42&gt;0,Doklady!F15,"")</f>
        <v/>
      </c>
      <c r="D42" s="114" t="str">
        <f>IF(C42&lt;&gt;"",Doklady!G15,"")</f>
        <v/>
      </c>
      <c r="E42" s="30" t="str">
        <f>IF(C42&lt;&gt;"",IF(H42&lt;&gt;102,D42/(1-Doklady!K15)-D42,""),"")</f>
        <v/>
      </c>
      <c r="F42" s="28" t="str">
        <f>IF(C42&lt;&gt;"",IF(H42&lt;&gt;102,Doklady!H15,""),"")</f>
        <v/>
      </c>
      <c r="G42" s="30" t="str">
        <f>IF(C42&lt;&gt;"",IF(H42&lt;&gt;102,IF(D42&gt;C42,"CHYBA!",-(MIN(D42-C42,(D42+F42)*(1-Doklady!K15)-C42))),""),"")</f>
        <v/>
      </c>
      <c r="H42" s="111" t="str">
        <f>Doklady!I15</f>
        <v/>
      </c>
      <c r="I42" s="107" t="str">
        <f t="shared" si="3"/>
        <v/>
      </c>
    </row>
    <row r="43" spans="1:9" ht="12" customHeight="1">
      <c r="A43" s="29" t="str">
        <f>Doklady!J16</f>
        <v/>
      </c>
      <c r="B43" s="29" t="str">
        <f>Doklady!A16</f>
        <v/>
      </c>
      <c r="C43" s="30" t="str">
        <f>IF(H43&gt;0,Doklady!F16,"")</f>
        <v/>
      </c>
      <c r="D43" s="114" t="str">
        <f>IF(C43&lt;&gt;"",Doklady!G16,"")</f>
        <v/>
      </c>
      <c r="E43" s="30" t="str">
        <f>IF(C43&lt;&gt;"",IF(H43&lt;&gt;102,D43/(1-Doklady!K16)-D43,""),"")</f>
        <v/>
      </c>
      <c r="F43" s="28" t="str">
        <f>IF(C43&lt;&gt;"",IF(H43&lt;&gt;102,Doklady!H16,""),"")</f>
        <v/>
      </c>
      <c r="G43" s="30" t="str">
        <f>IF(C43&lt;&gt;"",IF(H43&lt;&gt;102,IF(D43&gt;C43,"CHYBA!",-(MIN(D43-C43,(D43+F43)*(1-Doklady!K16)-C43))),""),"")</f>
        <v/>
      </c>
      <c r="H43" s="111" t="str">
        <f>Doklady!I16</f>
        <v/>
      </c>
      <c r="I43" s="107" t="str">
        <f t="shared" si="3"/>
        <v/>
      </c>
    </row>
    <row r="44" spans="1:9" ht="12" customHeight="1">
      <c r="A44" s="29" t="str">
        <f>Doklady!J17</f>
        <v/>
      </c>
      <c r="B44" s="29" t="str">
        <f>Doklady!A17</f>
        <v/>
      </c>
      <c r="C44" s="30" t="str">
        <f>IF(H44&gt;0,Doklady!F17,"")</f>
        <v/>
      </c>
      <c r="D44" s="114" t="str">
        <f>IF(C44&lt;&gt;"",Doklady!G17,"")</f>
        <v/>
      </c>
      <c r="E44" s="30" t="str">
        <f>IF(C44&lt;&gt;"",IF(H44&lt;&gt;102,D44/(1-Doklady!K17)-D44,""),"")</f>
        <v/>
      </c>
      <c r="F44" s="28" t="str">
        <f>IF(C44&lt;&gt;"",IF(H44&lt;&gt;102,Doklady!H17,""),"")</f>
        <v/>
      </c>
      <c r="G44" s="30" t="str">
        <f>IF(C44&lt;&gt;"",IF(H44&lt;&gt;102,IF(D44&gt;C44,"CHYBA!",-(MIN(D44-C44,(D44+F44)*(1-Doklady!K17)-C44))),""),"")</f>
        <v/>
      </c>
      <c r="H44" s="111" t="str">
        <f>Doklady!I17</f>
        <v/>
      </c>
      <c r="I44" s="107" t="str">
        <f t="shared" si="3"/>
        <v/>
      </c>
    </row>
    <row r="45" spans="1:9" ht="12" customHeight="1">
      <c r="A45" s="29" t="str">
        <f>Doklady!J18</f>
        <v/>
      </c>
      <c r="B45" s="29" t="str">
        <f>Doklady!A18</f>
        <v/>
      </c>
      <c r="C45" s="30" t="str">
        <f>IF(H45&gt;0,Doklady!F18,"")</f>
        <v/>
      </c>
      <c r="D45" s="114" t="str">
        <f>IF(C45&lt;&gt;"",Doklady!G18,"")</f>
        <v/>
      </c>
      <c r="E45" s="30" t="str">
        <f>IF(C45&lt;&gt;"",IF(H45&lt;&gt;102,D45/(1-Doklady!K18)-D45,""),"")</f>
        <v/>
      </c>
      <c r="F45" s="28" t="str">
        <f>IF(C45&lt;&gt;"",IF(H45&lt;&gt;102,Doklady!H18,""),"")</f>
        <v/>
      </c>
      <c r="G45" s="30" t="str">
        <f>IF(C45&lt;&gt;"",IF(H45&lt;&gt;102,IF(D45&gt;C45,"CHYBA!",-(MIN(D45-C45,(D45+F45)*(1-Doklady!K18)-C45))),""),"")</f>
        <v/>
      </c>
      <c r="H45" s="111" t="str">
        <f>Doklady!I18</f>
        <v/>
      </c>
      <c r="I45" s="107" t="str">
        <f t="shared" si="3"/>
        <v/>
      </c>
    </row>
    <row r="46" spans="1:9" ht="12" customHeight="1">
      <c r="A46" s="29" t="str">
        <f>Doklady!J19</f>
        <v/>
      </c>
      <c r="B46" s="29" t="str">
        <f>Doklady!A19</f>
        <v/>
      </c>
      <c r="C46" s="30" t="str">
        <f>IF(H46&gt;0,Doklady!F19,"")</f>
        <v/>
      </c>
      <c r="D46" s="114" t="str">
        <f>IF(C46&lt;&gt;"",Doklady!G19,"")</f>
        <v/>
      </c>
      <c r="E46" s="30" t="str">
        <f>IF(C46&lt;&gt;"",IF(H46&lt;&gt;102,D46/(1-Doklady!K19)-D46,""),"")</f>
        <v/>
      </c>
      <c r="F46" s="28" t="str">
        <f>IF(C46&lt;&gt;"",IF(H46&lt;&gt;102,Doklady!H19,""),"")</f>
        <v/>
      </c>
      <c r="G46" s="30" t="str">
        <f>IF(C46&lt;&gt;"",IF(H46&lt;&gt;102,IF(D46&gt;C46,"CHYBA!",-(MIN(D46-C46,(D46+F46)*(1-Doklady!K19)-C46))),""),"")</f>
        <v/>
      </c>
      <c r="H46" s="111" t="str">
        <f>Doklady!I19</f>
        <v/>
      </c>
      <c r="I46" s="107" t="str">
        <f t="shared" si="3"/>
        <v/>
      </c>
    </row>
    <row r="47" spans="1:9" ht="12" customHeight="1">
      <c r="A47" s="29" t="str">
        <f>Doklady!J20</f>
        <v/>
      </c>
      <c r="B47" s="29" t="str">
        <f>Doklady!A20</f>
        <v/>
      </c>
      <c r="C47" s="30" t="str">
        <f>IF(H47&gt;0,Doklady!F20,"")</f>
        <v/>
      </c>
      <c r="D47" s="114" t="str">
        <f>IF(C47&lt;&gt;"",Doklady!G20,"")</f>
        <v/>
      </c>
      <c r="E47" s="30" t="str">
        <f>IF(C47&lt;&gt;"",IF(H47&lt;&gt;102,D47/(1-Doklady!K20)-D47,""),"")</f>
        <v/>
      </c>
      <c r="F47" s="28" t="str">
        <f>IF(C47&lt;&gt;"",IF(H47&lt;&gt;102,Doklady!H20,""),"")</f>
        <v/>
      </c>
      <c r="G47" s="30" t="str">
        <f>IF(C47&lt;&gt;"",IF(H47&lt;&gt;102,IF(D47&gt;C47,"CHYBA!",-(MIN(D47-C47,(D47+F47)*(1-Doklady!K20)-C47))),""),"")</f>
        <v/>
      </c>
      <c r="H47" s="111" t="str">
        <f>Doklady!I20</f>
        <v/>
      </c>
      <c r="I47" s="107" t="str">
        <f t="shared" si="3"/>
        <v/>
      </c>
    </row>
    <row r="48" spans="1:9" ht="12" customHeight="1">
      <c r="A48" s="29" t="str">
        <f>Doklady!J21</f>
        <v/>
      </c>
      <c r="B48" s="29" t="str">
        <f>Doklady!A21</f>
        <v/>
      </c>
      <c r="C48" s="30" t="str">
        <f>IF(H48&gt;0,Doklady!F21,"")</f>
        <v/>
      </c>
      <c r="D48" s="114" t="str">
        <f>IF(C48&lt;&gt;"",IF(H48&lt;&gt;102,Doklady!G21,""),"")</f>
        <v/>
      </c>
      <c r="E48" s="30" t="str">
        <f>IF(C48&lt;&gt;"",IF(H48&lt;&gt;102,D48/(1-Doklady!K21)-D48,""),"")</f>
        <v/>
      </c>
      <c r="F48" s="28" t="str">
        <f>IF(C48&lt;&gt;"",IF(H48&lt;&gt;102,Doklady!H21,""),"")</f>
        <v/>
      </c>
      <c r="G48" s="30" t="str">
        <f>IF(C48&lt;&gt;"",IF(H48&lt;&gt;102,IF(D48&gt;C48,"CHYBA!",-(MIN(D48-C48,(D48+F48)*(1-Doklady!K21)-C48))),""),"")</f>
        <v/>
      </c>
      <c r="H48" s="111" t="str">
        <f>Doklady!I21</f>
        <v/>
      </c>
      <c r="I48" s="107" t="str">
        <f t="shared" si="3"/>
        <v/>
      </c>
    </row>
    <row r="49" spans="1:9" ht="12" customHeight="1">
      <c r="A49" s="29" t="str">
        <f>Doklady!J22</f>
        <v/>
      </c>
      <c r="B49" s="29" t="str">
        <f>Doklady!A22</f>
        <v/>
      </c>
      <c r="C49" s="30" t="str">
        <f>IF(H49&gt;0,Doklady!F22,"")</f>
        <v/>
      </c>
      <c r="D49" s="114" t="str">
        <f>IF(C49&lt;&gt;"",IF(H49&lt;&gt;102,Doklady!G22,""),"")</f>
        <v/>
      </c>
      <c r="E49" s="30" t="str">
        <f>IF(C49&lt;&gt;"",IF(H49&lt;&gt;102,D49/(1-Doklady!K22)-D49,""),"")</f>
        <v/>
      </c>
      <c r="F49" s="28" t="str">
        <f>IF(C49&lt;&gt;"",IF(H49&lt;&gt;102,Doklady!H22,""),"")</f>
        <v/>
      </c>
      <c r="G49" s="30" t="str">
        <f>IF(C49&lt;&gt;"",IF(H49&lt;&gt;102,IF(D49&gt;C49,"CHYBA!",-(MIN(D49-C49,(D49+F49)*(1-Doklady!K22)-C49))),""),"")</f>
        <v/>
      </c>
      <c r="H49" s="111" t="str">
        <f>Doklady!I22</f>
        <v/>
      </c>
      <c r="I49" s="107" t="str">
        <f t="shared" si="3"/>
        <v/>
      </c>
    </row>
    <row r="50" spans="1:9" ht="12" customHeight="1">
      <c r="A50" s="29" t="str">
        <f>Doklady!J23</f>
        <v/>
      </c>
      <c r="B50" s="29" t="str">
        <f>Doklady!A23</f>
        <v/>
      </c>
      <c r="C50" s="30" t="str">
        <f>IF(H50&gt;0,Doklady!F23,"")</f>
        <v/>
      </c>
      <c r="D50" s="114" t="str">
        <f>IF(C50&lt;&gt;"",IF(H50&lt;&gt;102,Doklady!G23,""),"")</f>
        <v/>
      </c>
      <c r="E50" s="30" t="str">
        <f>IF(C50&lt;&gt;"",IF(H50&lt;&gt;102,D50/(1-Doklady!K23)-D50,""),"")</f>
        <v/>
      </c>
      <c r="F50" s="28" t="str">
        <f>IF(C50&lt;&gt;"",IF(H50&lt;&gt;102,Doklady!H23,""),"")</f>
        <v/>
      </c>
      <c r="G50" s="30" t="str">
        <f>IF(C50&lt;&gt;"",IF(H50&lt;&gt;102,IF(D50&gt;C50,"CHYBA!",-(MIN(D50-C50,(D50+F50)*(1-Doklady!K23)-C50))),""),"")</f>
        <v/>
      </c>
      <c r="H50" s="111" t="str">
        <f>Doklady!I23</f>
        <v/>
      </c>
      <c r="I50" s="107" t="str">
        <f t="shared" si="3"/>
        <v/>
      </c>
    </row>
    <row r="51" spans="1:9" ht="12" customHeight="1">
      <c r="A51" s="29" t="str">
        <f>Doklady!J24</f>
        <v/>
      </c>
      <c r="B51" s="29" t="str">
        <f>Doklady!A24</f>
        <v/>
      </c>
      <c r="C51" s="30" t="str">
        <f>IF(H51&gt;0,Doklady!F24,"")</f>
        <v/>
      </c>
      <c r="D51" s="114" t="str">
        <f>IF(C51&lt;&gt;"",IF(H51&lt;&gt;102,Doklady!G24,""),"")</f>
        <v/>
      </c>
      <c r="E51" s="30" t="str">
        <f>IF(C51&lt;&gt;"",IF(H51&lt;&gt;102,D51/(1-Doklady!K24)-D51,""),"")</f>
        <v/>
      </c>
      <c r="F51" s="28" t="str">
        <f>IF(C51&lt;&gt;"",IF(H51&lt;&gt;102,Doklady!H24,""),"")</f>
        <v/>
      </c>
      <c r="G51" s="30" t="str">
        <f>IF(C51&lt;&gt;"",IF(H51&lt;&gt;102,IF(D51&gt;C51,"CHYBA!",-(MIN(D51-C51,(D51+F51)*(1-Doklady!K24)-C51))),""),"")</f>
        <v/>
      </c>
      <c r="H51" s="111" t="str">
        <f>Doklady!I24</f>
        <v/>
      </c>
      <c r="I51" s="107" t="str">
        <f t="shared" si="3"/>
        <v/>
      </c>
    </row>
    <row r="52" spans="1:9" ht="12" customHeight="1">
      <c r="A52" s="29" t="str">
        <f>Doklady!J25</f>
        <v/>
      </c>
      <c r="B52" s="29" t="str">
        <f>Doklady!A25</f>
        <v/>
      </c>
      <c r="C52" s="30" t="str">
        <f>IF(H52&gt;0,Doklady!F25,"")</f>
        <v/>
      </c>
      <c r="D52" s="114" t="str">
        <f>IF(C52&lt;&gt;"",IF(H52&lt;&gt;102,Doklady!G25,""),"")</f>
        <v/>
      </c>
      <c r="E52" s="30" t="str">
        <f>IF(C52&lt;&gt;"",IF(H52&lt;&gt;102,D52/(1-Doklady!K25)-D52,""),"")</f>
        <v/>
      </c>
      <c r="F52" s="28" t="str">
        <f>IF(C52&lt;&gt;"",IF(H52&lt;&gt;102,Doklady!H25,""),"")</f>
        <v/>
      </c>
      <c r="G52" s="30" t="str">
        <f>IF(C52&lt;&gt;"",IF(H52&lt;&gt;102,IF(D52&gt;C52,"CHYBA!",-(MIN(D52-C52,(D52+F52)*(1-Doklady!K25)-C52))),""),"")</f>
        <v/>
      </c>
      <c r="H52" s="111" t="str">
        <f>Doklady!I25</f>
        <v/>
      </c>
      <c r="I52" s="107" t="str">
        <f t="shared" si="3"/>
        <v/>
      </c>
    </row>
    <row r="53" spans="1:9" ht="12" customHeight="1">
      <c r="A53" s="29" t="str">
        <f>Doklady!J26</f>
        <v/>
      </c>
      <c r="B53" s="29" t="str">
        <f>Doklady!A26</f>
        <v/>
      </c>
      <c r="C53" s="30" t="str">
        <f>IF(H53&gt;0,Doklady!F26,"")</f>
        <v/>
      </c>
      <c r="D53" s="114" t="str">
        <f>IF(C53&lt;&gt;"",IF(H53&lt;&gt;102,Doklady!G26,""),"")</f>
        <v/>
      </c>
      <c r="E53" s="30" t="str">
        <f>IF(C53&lt;&gt;"",IF(H53&lt;&gt;102,D53/(1-Doklady!K26)-D53,""),"")</f>
        <v/>
      </c>
      <c r="F53" s="28" t="str">
        <f>IF(C53&lt;&gt;"",IF(H53&lt;&gt;102,Doklady!H26,""),"")</f>
        <v/>
      </c>
      <c r="G53" s="30" t="str">
        <f>IF(C53&lt;&gt;"",IF(H53&lt;&gt;102,IF(D53&gt;C53,"CHYBA!",-(MIN(D53-C53,(D53+F53)*(1-Doklady!K26)-C53))),""),"")</f>
        <v/>
      </c>
      <c r="H53" s="111" t="str">
        <f>Doklady!I26</f>
        <v/>
      </c>
      <c r="I53" s="107" t="str">
        <f t="shared" si="3"/>
        <v/>
      </c>
    </row>
    <row r="54" spans="1:9" ht="12" customHeight="1">
      <c r="A54" s="29" t="str">
        <f>Doklady!J27</f>
        <v/>
      </c>
      <c r="B54" s="29" t="str">
        <f>Doklady!A27</f>
        <v/>
      </c>
      <c r="C54" s="30" t="str">
        <f>IF(H54&gt;0,Doklady!F27,"")</f>
        <v/>
      </c>
      <c r="D54" s="114" t="str">
        <f>IF(C54&lt;&gt;"",IF(H54&lt;&gt;102,Doklady!G27,""),"")</f>
        <v/>
      </c>
      <c r="E54" s="30" t="str">
        <f>IF(C54&lt;&gt;"",IF(H54&lt;&gt;102,D54/(1-Doklady!K27)-D54,""),"")</f>
        <v/>
      </c>
      <c r="F54" s="28" t="str">
        <f>IF(C54&lt;&gt;"",IF(H54&lt;&gt;102,Doklady!H27,""),"")</f>
        <v/>
      </c>
      <c r="G54" s="30" t="str">
        <f>IF(C54&lt;&gt;"",IF(H54&lt;&gt;102,IF(D54&gt;C54,"CHYBA!",-(MIN(D54-C54,(D54+F54)*(1-Doklady!K27)-C54))),""),"")</f>
        <v/>
      </c>
      <c r="H54" s="111" t="str">
        <f>Doklady!I27</f>
        <v/>
      </c>
      <c r="I54" s="107" t="str">
        <f t="shared" si="3"/>
        <v/>
      </c>
    </row>
    <row r="55" spans="1:9" ht="12" customHeight="1">
      <c r="A55" s="29" t="str">
        <f>Doklady!J28</f>
        <v/>
      </c>
      <c r="B55" s="29" t="str">
        <f>Doklady!A28</f>
        <v/>
      </c>
      <c r="C55" s="30" t="str">
        <f>IF(H55&gt;0,Doklady!F28,"")</f>
        <v/>
      </c>
      <c r="D55" s="114" t="str">
        <f>IF(C55&lt;&gt;"",IF(H55&lt;&gt;102,Doklady!G28,""),"")</f>
        <v/>
      </c>
      <c r="E55" s="30" t="str">
        <f>IF(C55&lt;&gt;"",IF(H55&lt;&gt;102,D55/(1-Doklady!K28)-D55,""),"")</f>
        <v/>
      </c>
      <c r="F55" s="28" t="str">
        <f>IF(C55&lt;&gt;"",IF(H55&lt;&gt;102,Doklady!H28,""),"")</f>
        <v/>
      </c>
      <c r="G55" s="30" t="str">
        <f>IF(C55&lt;&gt;"",IF(H55&lt;&gt;102,IF(D55&gt;C55,"CHYBA!",-(MIN(D55-C55,(D55+F55)*(1-Doklady!K28)-C55))),""),"")</f>
        <v/>
      </c>
      <c r="H55" s="111" t="str">
        <f>Doklady!I28</f>
        <v/>
      </c>
      <c r="I55" s="107" t="str">
        <f t="shared" si="3"/>
        <v/>
      </c>
    </row>
    <row r="56" spans="1:9" ht="12" customHeight="1">
      <c r="A56" s="29" t="str">
        <f>Doklady!J29</f>
        <v/>
      </c>
      <c r="B56" s="29" t="str">
        <f>Doklady!A29</f>
        <v/>
      </c>
      <c r="C56" s="30" t="str">
        <f>IF(H56&gt;0,Doklady!F29,"")</f>
        <v/>
      </c>
      <c r="D56" s="114" t="str">
        <f>IF(C56&lt;&gt;"",IF(H56&lt;&gt;102,Doklady!G29,""),"")</f>
        <v/>
      </c>
      <c r="E56" s="30" t="str">
        <f>IF(C56&lt;&gt;"",IF(H56&lt;&gt;102,D56/(1-Doklady!K29)-D56,""),"")</f>
        <v/>
      </c>
      <c r="F56" s="28" t="str">
        <f>IF(C56&lt;&gt;"",IF(H56&lt;&gt;102,Doklady!H29,""),"")</f>
        <v/>
      </c>
      <c r="G56" s="30" t="str">
        <f>IF(C56&lt;&gt;"",IF(H56&lt;&gt;102,IF(D56&gt;C56,"CHYBA!",-(MIN(D56-C56,(D56+F56)*(1-Doklady!K29)-C56))),""),"")</f>
        <v/>
      </c>
      <c r="H56" s="111" t="str">
        <f>Doklady!I29</f>
        <v/>
      </c>
      <c r="I56" s="107" t="str">
        <f t="shared" si="3"/>
        <v/>
      </c>
    </row>
    <row r="57" spans="1:9" ht="12" customHeight="1">
      <c r="A57" s="29" t="str">
        <f>Doklady!J30</f>
        <v/>
      </c>
      <c r="B57" s="29" t="str">
        <f>Doklady!A30</f>
        <v/>
      </c>
      <c r="C57" s="30" t="str">
        <f>IF(H57&gt;0,Doklady!F30,"")</f>
        <v/>
      </c>
      <c r="D57" s="114" t="str">
        <f>IF(C57&lt;&gt;"",IF(H57&lt;&gt;102,Doklady!G30,""),"")</f>
        <v/>
      </c>
      <c r="E57" s="30" t="str">
        <f>IF(C57&lt;&gt;"",IF(H57&lt;&gt;102,D57/(1-Doklady!K30)-D57,""),"")</f>
        <v/>
      </c>
      <c r="F57" s="28" t="str">
        <f>IF(C57&lt;&gt;"",IF(H57&lt;&gt;102,Doklady!H30,""),"")</f>
        <v/>
      </c>
      <c r="G57" s="30" t="str">
        <f>IF(C57&lt;&gt;"",IF(H57&lt;&gt;102,IF(D57&gt;C57,"CHYBA!",-(MIN(D57-C57,(D57+F57)*(1-Doklady!K30)-C57))),""),"")</f>
        <v/>
      </c>
      <c r="H57" s="111" t="str">
        <f>Doklady!I30</f>
        <v/>
      </c>
      <c r="I57" s="107" t="str">
        <f t="shared" si="3"/>
        <v/>
      </c>
    </row>
    <row r="58" spans="1:9" ht="12" customHeight="1">
      <c r="A58" s="29" t="str">
        <f>Doklady!J31</f>
        <v/>
      </c>
      <c r="B58" s="29" t="str">
        <f>Doklady!A31</f>
        <v/>
      </c>
      <c r="C58" s="30" t="str">
        <f>IF(H58&gt;0,Doklady!F31,"")</f>
        <v/>
      </c>
      <c r="D58" s="114" t="str">
        <f>IF(C58&lt;&gt;"",IF(H58&lt;&gt;102,Doklady!G31,""),"")</f>
        <v/>
      </c>
      <c r="E58" s="30" t="str">
        <f>IF(C58&lt;&gt;"",IF(H58&lt;&gt;102,D58/(1-Doklady!K31)-D58,""),"")</f>
        <v/>
      </c>
      <c r="F58" s="28" t="str">
        <f>IF(C58&lt;&gt;"",IF(H58&lt;&gt;102,Doklady!H31,""),"")</f>
        <v/>
      </c>
      <c r="G58" s="30" t="str">
        <f>IF(C58&lt;&gt;"",IF(H58&lt;&gt;102,IF(D58&gt;C58,"CHYBA!",-(MIN(D58-C58,(D58+F58)*(1-Doklady!K31)-C58))),""),"")</f>
        <v/>
      </c>
      <c r="H58" s="111" t="str">
        <f>Doklady!I31</f>
        <v/>
      </c>
      <c r="I58" s="107" t="str">
        <f t="shared" si="3"/>
        <v/>
      </c>
    </row>
    <row r="59" spans="1:9" ht="12" customHeight="1">
      <c r="A59" s="29" t="str">
        <f>Doklady!J32</f>
        <v/>
      </c>
      <c r="B59" s="29" t="str">
        <f>Doklady!A32</f>
        <v/>
      </c>
      <c r="C59" s="30" t="str">
        <f>IF(H59&gt;0,Doklady!F32,"")</f>
        <v/>
      </c>
      <c r="D59" s="114" t="str">
        <f>IF(C59&lt;&gt;"",IF(H59&lt;&gt;102,Doklady!G32,""),"")</f>
        <v/>
      </c>
      <c r="E59" s="30" t="str">
        <f>IF(C59&lt;&gt;"",IF(H59&lt;&gt;102,D59/(1-Doklady!K32)-D59,""),"")</f>
        <v/>
      </c>
      <c r="F59" s="28" t="str">
        <f>IF(C59&lt;&gt;"",IF(H59&lt;&gt;102,Doklady!H32,""),"")</f>
        <v/>
      </c>
      <c r="G59" s="30" t="str">
        <f>IF(C59&lt;&gt;"",IF(H59&lt;&gt;102,IF(D59&gt;C59,"CHYBA!",-(MIN(D59-C59,(D59+F59)*(1-Doklady!K32)-C59))),""),"")</f>
        <v/>
      </c>
      <c r="H59" s="111" t="str">
        <f>Doklady!I32</f>
        <v/>
      </c>
      <c r="I59" s="107" t="str">
        <f t="shared" si="3"/>
        <v/>
      </c>
    </row>
    <row r="60" spans="1:9" ht="12" customHeight="1">
      <c r="A60" s="29" t="str">
        <f>Doklady!J33</f>
        <v/>
      </c>
      <c r="B60" s="29" t="str">
        <f>Doklady!A33</f>
        <v/>
      </c>
      <c r="C60" s="30" t="str">
        <f>IF(H60&gt;0,Doklady!F33,"")</f>
        <v/>
      </c>
      <c r="D60" s="114" t="str">
        <f>IF(C60&lt;&gt;"",IF(H60&lt;&gt;102,Doklady!G33,""),"")</f>
        <v/>
      </c>
      <c r="E60" s="30" t="str">
        <f>IF(C60&lt;&gt;"",IF(H60&lt;&gt;102,D60/(1-Doklady!K33)-D60,""),"")</f>
        <v/>
      </c>
      <c r="F60" s="28" t="str">
        <f>IF(C60&lt;&gt;"",IF(H60&lt;&gt;102,Doklady!H33,""),"")</f>
        <v/>
      </c>
      <c r="G60" s="30" t="str">
        <f>IF(C60&lt;&gt;"",IF(H60&lt;&gt;102,IF(D60&gt;C60,"CHYBA!",-(MIN(D60-C60,(D60+F60)*(1-Doklady!K33)-C60))),""),"")</f>
        <v/>
      </c>
      <c r="H60" s="111" t="str">
        <f>Doklady!I33</f>
        <v/>
      </c>
      <c r="I60" s="107" t="str">
        <f t="shared" si="3"/>
        <v/>
      </c>
    </row>
    <row r="61" spans="1:9" ht="12" customHeight="1">
      <c r="A61" s="29" t="str">
        <f>Doklady!J34</f>
        <v/>
      </c>
      <c r="B61" s="29" t="str">
        <f>Doklady!A34</f>
        <v/>
      </c>
      <c r="C61" s="30" t="str">
        <f>IF(H61&gt;0,Doklady!F34,"")</f>
        <v/>
      </c>
      <c r="D61" s="114" t="str">
        <f>IF(C61&lt;&gt;"",IF(H61&lt;&gt;102,Doklady!G34,""),"")</f>
        <v/>
      </c>
      <c r="E61" s="30" t="str">
        <f>IF(C61&lt;&gt;"",IF(H61&lt;&gt;102,D61/(1-Doklady!K34)-D61,""),"")</f>
        <v/>
      </c>
      <c r="F61" s="28" t="str">
        <f>IF(C61&lt;&gt;"",IF(H61&lt;&gt;102,Doklady!H34,""),"")</f>
        <v/>
      </c>
      <c r="G61" s="30" t="str">
        <f>IF(C61&lt;&gt;"",IF(H61&lt;&gt;102,IF(D61&gt;C61,"CHYBA!",-(MIN(D61-C61,(D61+F61)*(1-Doklady!K34)-C61))),""),"")</f>
        <v/>
      </c>
      <c r="H61" s="111" t="str">
        <f>Doklady!I34</f>
        <v/>
      </c>
      <c r="I61" s="107" t="str">
        <f t="shared" si="3"/>
        <v/>
      </c>
    </row>
    <row r="62" spans="1:9" ht="12" customHeight="1">
      <c r="A62" s="29" t="str">
        <f>Doklady!J35</f>
        <v/>
      </c>
      <c r="B62" s="29" t="str">
        <f>Doklady!A35</f>
        <v/>
      </c>
      <c r="C62" s="30" t="str">
        <f>IF(H62&gt;0,Doklady!F35,"")</f>
        <v/>
      </c>
      <c r="D62" s="114" t="str">
        <f>IF(C62&lt;&gt;"",IF(H62&lt;&gt;102,Doklady!G35,""),"")</f>
        <v/>
      </c>
      <c r="E62" s="30" t="str">
        <f>IF(C62&lt;&gt;"",IF(H62&lt;&gt;102,D62/(1-Doklady!K35)-D62,""),"")</f>
        <v/>
      </c>
      <c r="F62" s="28" t="str">
        <f>IF(C62&lt;&gt;"",IF(H62&lt;&gt;102,Doklady!H35,""),"")</f>
        <v/>
      </c>
      <c r="G62" s="30" t="str">
        <f>IF(C62&lt;&gt;"",IF(H62&lt;&gt;102,IF(D62&gt;C62,"CHYBA!",-(MIN(D62-C62,(D62+F62)*(1-Doklady!K35)-C62))),""),"")</f>
        <v/>
      </c>
      <c r="H62" s="111" t="str">
        <f>Doklady!I35</f>
        <v/>
      </c>
      <c r="I62" s="107" t="str">
        <f t="shared" si="3"/>
        <v/>
      </c>
    </row>
    <row r="63" spans="1:9" ht="12" customHeight="1">
      <c r="A63" s="29" t="str">
        <f>Doklady!J36</f>
        <v/>
      </c>
      <c r="B63" s="29" t="str">
        <f>Doklady!A36</f>
        <v/>
      </c>
      <c r="C63" s="30" t="str">
        <f>IF(H63&gt;0,Doklady!F36,"")</f>
        <v/>
      </c>
      <c r="D63" s="114" t="str">
        <f>IF(C63&lt;&gt;"",IF(H63&lt;&gt;102,Doklady!G36,""),"")</f>
        <v/>
      </c>
      <c r="E63" s="30" t="str">
        <f>IF(C63&lt;&gt;"",IF(H63&lt;&gt;102,D63/(1-Doklady!K36)-D63,""),"")</f>
        <v/>
      </c>
      <c r="F63" s="28" t="str">
        <f>IF(C63&lt;&gt;"",IF(H63&lt;&gt;102,Doklady!H36,""),"")</f>
        <v/>
      </c>
      <c r="G63" s="30" t="str">
        <f>IF(C63&lt;&gt;"",IF(H63&lt;&gt;102,IF(D63&gt;C63,"CHYBA!",-(MIN(D63-C63,(D63+F63)*(1-Doklady!K36)-C63))),""),"")</f>
        <v/>
      </c>
      <c r="H63" s="111" t="str">
        <f>Doklady!I36</f>
        <v/>
      </c>
      <c r="I63" s="107" t="str">
        <f t="shared" si="3"/>
        <v/>
      </c>
    </row>
    <row r="64" spans="1:9" ht="12" customHeight="1">
      <c r="A64" s="29" t="str">
        <f>Doklady!J37</f>
        <v/>
      </c>
      <c r="B64" s="29" t="str">
        <f>Doklady!A37</f>
        <v/>
      </c>
      <c r="C64" s="30" t="str">
        <f>IF(H64&gt;0,Doklady!F37,"")</f>
        <v/>
      </c>
      <c r="D64" s="114" t="str">
        <f>IF(C64&lt;&gt;"",IF(H64&lt;&gt;102,Doklady!G37,""),"")</f>
        <v/>
      </c>
      <c r="E64" s="30" t="str">
        <f>IF(C64&lt;&gt;"",IF(H64&lt;&gt;102,D64/(1-Doklady!K37)-D64,""),"")</f>
        <v/>
      </c>
      <c r="F64" s="28" t="str">
        <f>IF(C64&lt;&gt;"",IF(H64&lt;&gt;102,Doklady!H37,""),"")</f>
        <v/>
      </c>
      <c r="G64" s="30" t="str">
        <f>IF(C64&lt;&gt;"",IF(H64&lt;&gt;102,IF(D64&gt;C64,"CHYBA!",-(MIN(D64-C64,(D64+F64)*(1-Doklady!K37)-C64))),""),"")</f>
        <v/>
      </c>
      <c r="H64" s="111" t="str">
        <f>Doklady!I37</f>
        <v/>
      </c>
      <c r="I64" s="107" t="str">
        <f t="shared" si="3"/>
        <v/>
      </c>
    </row>
    <row r="65" spans="1:9" ht="12" customHeight="1">
      <c r="A65" s="29" t="str">
        <f>Doklady!J38</f>
        <v/>
      </c>
      <c r="B65" s="29" t="str">
        <f>Doklady!A38</f>
        <v/>
      </c>
      <c r="C65" s="30" t="str">
        <f>IF(H65&gt;0,Doklady!F38,"")</f>
        <v/>
      </c>
      <c r="D65" s="114" t="str">
        <f>IF(C65&lt;&gt;"",IF(H65&lt;&gt;102,Doklady!G38,""),"")</f>
        <v/>
      </c>
      <c r="E65" s="30" t="str">
        <f>IF(C65&lt;&gt;"",IF(H65&lt;&gt;102,D65/(1-Doklady!K38)-D65,""),"")</f>
        <v/>
      </c>
      <c r="F65" s="28" t="str">
        <f>IF(C65&lt;&gt;"",IF(H65&lt;&gt;102,Doklady!H38,""),"")</f>
        <v/>
      </c>
      <c r="G65" s="30" t="str">
        <f>IF(C65&lt;&gt;"",IF(H65&lt;&gt;102,IF(D65&gt;C65,"CHYBA!",-(MIN(D65-C65,(D65+F65)*(1-Doklady!K38)-C65))),""),"")</f>
        <v/>
      </c>
      <c r="H65" s="111" t="str">
        <f>Doklady!I38</f>
        <v/>
      </c>
      <c r="I65" s="107" t="str">
        <f t="shared" si="3"/>
        <v/>
      </c>
    </row>
    <row r="66" spans="1:9" ht="12" customHeight="1">
      <c r="A66" s="29" t="str">
        <f>Doklady!J39</f>
        <v/>
      </c>
      <c r="B66" s="29" t="str">
        <f>Doklady!A39</f>
        <v/>
      </c>
      <c r="C66" s="30" t="str">
        <f>IF(H66&gt;0,Doklady!F39,"")</f>
        <v/>
      </c>
      <c r="D66" s="114" t="str">
        <f>IF(C66&lt;&gt;"",IF(H66&lt;&gt;102,Doklady!G39,""),"")</f>
        <v/>
      </c>
      <c r="E66" s="30" t="str">
        <f>IF(C66&lt;&gt;"",IF(H66&lt;&gt;102,D66/(1-Doklady!K39)-D66,""),"")</f>
        <v/>
      </c>
      <c r="F66" s="28" t="str">
        <f>IF(C66&lt;&gt;"",IF(H66&lt;&gt;102,Doklady!H39,""),"")</f>
        <v/>
      </c>
      <c r="G66" s="30" t="str">
        <f>IF(C66&lt;&gt;"",IF(H66&lt;&gt;102,IF(D66&gt;C66,"CHYBA!",-(MIN(D66-C66,(D66+F66)*(1-Doklady!K39)-C66))),""),"")</f>
        <v/>
      </c>
      <c r="H66" s="111" t="str">
        <f>Doklady!I39</f>
        <v/>
      </c>
      <c r="I66" s="107" t="str">
        <f t="shared" si="3"/>
        <v/>
      </c>
    </row>
    <row r="67" spans="1:9" ht="12" customHeight="1">
      <c r="A67" s="29" t="str">
        <f>Doklady!J40</f>
        <v/>
      </c>
      <c r="B67" s="29" t="str">
        <f>Doklady!A40</f>
        <v/>
      </c>
      <c r="C67" s="30" t="str">
        <f>IF(H67&gt;0,Doklady!F40,"")</f>
        <v/>
      </c>
      <c r="D67" s="114" t="str">
        <f>IF(C67&lt;&gt;"",IF(H67&lt;&gt;102,Doklady!G40,""),"")</f>
        <v/>
      </c>
      <c r="E67" s="30" t="str">
        <f>IF(C67&lt;&gt;"",IF(H67&lt;&gt;102,D67/(1-Doklady!K40)-D67,""),"")</f>
        <v/>
      </c>
      <c r="F67" s="28" t="str">
        <f>IF(C67&lt;&gt;"",IF(H67&lt;&gt;102,Doklady!H40,""),"")</f>
        <v/>
      </c>
      <c r="G67" s="30" t="str">
        <f>IF(C67&lt;&gt;"",IF(H67&lt;&gt;102,IF(D67&gt;C67,"CHYBA!",-(MIN(D67-C67,(D67+F67)*(1-Doklady!K40)-C67))),""),"")</f>
        <v/>
      </c>
      <c r="H67" s="111" t="str">
        <f>Doklady!I40</f>
        <v/>
      </c>
      <c r="I67" s="107" t="str">
        <f t="shared" si="3"/>
        <v/>
      </c>
    </row>
    <row r="68" spans="1:9" ht="12" customHeight="1">
      <c r="A68" s="29" t="str">
        <f>Doklady!J41</f>
        <v/>
      </c>
      <c r="B68" s="29" t="str">
        <f>Doklady!A41</f>
        <v/>
      </c>
      <c r="C68" s="30" t="str">
        <f>IF(H68&gt;0,Doklady!F41,"")</f>
        <v/>
      </c>
      <c r="D68" s="114" t="str">
        <f>IF(C68&lt;&gt;"",IF(H68&lt;&gt;102,Doklady!G41,""),"")</f>
        <v/>
      </c>
      <c r="E68" s="30" t="str">
        <f>IF(C68&lt;&gt;"",IF(H68&lt;&gt;102,D68/(1-Doklady!K41)-D68,""),"")</f>
        <v/>
      </c>
      <c r="F68" s="28" t="str">
        <f>IF(C68&lt;&gt;"",IF(H68&lt;&gt;102,Doklady!H41,""),"")</f>
        <v/>
      </c>
      <c r="G68" s="30" t="str">
        <f>IF(C68&lt;&gt;"",IF(H68&lt;&gt;102,IF(D68&gt;C68,"CHYBA!",-(MIN(D68-C68,(D68+F68)*(1-Doklady!K41)-C68))),""),"")</f>
        <v/>
      </c>
      <c r="H68" s="111" t="str">
        <f>Doklady!I41</f>
        <v/>
      </c>
      <c r="I68" s="107" t="str">
        <f t="shared" si="3"/>
        <v/>
      </c>
    </row>
    <row r="69" spans="1:9" ht="12" customHeight="1">
      <c r="A69" s="29" t="str">
        <f>Doklady!J42</f>
        <v/>
      </c>
      <c r="B69" s="29" t="str">
        <f>Doklady!A42</f>
        <v/>
      </c>
      <c r="C69" s="30" t="str">
        <f>IF(H69&gt;0,Doklady!F42,"")</f>
        <v/>
      </c>
      <c r="D69" s="114" t="str">
        <f>IF(C69&lt;&gt;"",IF(H69&lt;&gt;102,Doklady!G42,""),"")</f>
        <v/>
      </c>
      <c r="E69" s="30" t="str">
        <f>IF(C69&lt;&gt;"",IF(H69&lt;&gt;102,D69/(1-Doklady!K42)-D69,""),"")</f>
        <v/>
      </c>
      <c r="F69" s="28" t="str">
        <f>IF(C69&lt;&gt;"",IF(H69&lt;&gt;102,Doklady!H42,""),"")</f>
        <v/>
      </c>
      <c r="G69" s="30" t="str">
        <f>IF(C69&lt;&gt;"",IF(H69&lt;&gt;102,IF(D69&gt;C69,"CHYBA!",-(MIN(D69-C69,(D69+F69)*(1-Doklady!K42)-C69))),""),"")</f>
        <v/>
      </c>
      <c r="H69" s="111" t="str">
        <f>Doklady!I42</f>
        <v/>
      </c>
      <c r="I69" s="107" t="str">
        <f t="shared" si="3"/>
        <v/>
      </c>
    </row>
    <row r="70" spans="1:9" ht="12" customHeight="1">
      <c r="A70" s="29" t="str">
        <f>Doklady!J43</f>
        <v/>
      </c>
      <c r="B70" s="29" t="str">
        <f>Doklady!A43</f>
        <v/>
      </c>
      <c r="C70" s="30" t="str">
        <f>IF(H70&gt;0,Doklady!F43,"")</f>
        <v/>
      </c>
      <c r="D70" s="114" t="str">
        <f>IF(C70&lt;&gt;"",IF(H70&lt;&gt;102,Doklady!G43,""),"")</f>
        <v/>
      </c>
      <c r="E70" s="30" t="str">
        <f>IF(C70&lt;&gt;"",IF(H70&lt;&gt;102,D70/(1-Doklady!K43)-D70,""),"")</f>
        <v/>
      </c>
      <c r="F70" s="28" t="str">
        <f>IF(C70&lt;&gt;"",IF(H70&lt;&gt;102,Doklady!H43,""),"")</f>
        <v/>
      </c>
      <c r="G70" s="30" t="str">
        <f>IF(C70&lt;&gt;"",IF(H70&lt;&gt;102,IF(D70&gt;C70,"CHYBA!",-(MIN(D70-C70,(D70+F70)*(1-Doklady!K43)-C70))),""),"")</f>
        <v/>
      </c>
      <c r="H70" s="111" t="str">
        <f>Doklady!I43</f>
        <v/>
      </c>
      <c r="I70" s="107" t="str">
        <f t="shared" si="3"/>
        <v/>
      </c>
    </row>
    <row r="71" spans="1:9" ht="12" customHeight="1">
      <c r="A71" s="29" t="str">
        <f>Doklady!J44</f>
        <v/>
      </c>
      <c r="B71" s="29" t="str">
        <f>Doklady!A44</f>
        <v/>
      </c>
      <c r="C71" s="30" t="str">
        <f>IF(H71&gt;0,Doklady!F44,"")</f>
        <v/>
      </c>
      <c r="D71" s="114" t="str">
        <f>IF(C71&lt;&gt;"",IF(H71&lt;&gt;102,Doklady!G44,""),"")</f>
        <v/>
      </c>
      <c r="E71" s="30" t="str">
        <f>IF(C71&lt;&gt;"",IF(H71&lt;&gt;102,D71/(1-Doklady!K44)-D71,""),"")</f>
        <v/>
      </c>
      <c r="F71" s="28" t="str">
        <f>IF(C71&lt;&gt;"",IF(H71&lt;&gt;102,Doklady!H44,""),"")</f>
        <v/>
      </c>
      <c r="G71" s="30" t="str">
        <f>IF(C71&lt;&gt;"",IF(H71&lt;&gt;102,IF(D71&gt;C71,"CHYBA!",-(MIN(D71-C71,(D71+F71)*(1-Doklady!K44)-C71))),""),"")</f>
        <v/>
      </c>
      <c r="H71" s="111" t="str">
        <f>Doklady!I44</f>
        <v/>
      </c>
      <c r="I71" s="107" t="str">
        <f t="shared" si="3"/>
        <v/>
      </c>
    </row>
    <row r="72" spans="1:9" ht="12" customHeight="1">
      <c r="A72" s="29" t="str">
        <f>Doklady!J45</f>
        <v/>
      </c>
      <c r="B72" s="29" t="str">
        <f>Doklady!A45</f>
        <v/>
      </c>
      <c r="C72" s="30" t="str">
        <f>IF(H72&gt;0,Doklady!F45,"")</f>
        <v/>
      </c>
      <c r="D72" s="114" t="str">
        <f>IF(C72&lt;&gt;"",IF(H72&lt;&gt;102,Doklady!G45,""),"")</f>
        <v/>
      </c>
      <c r="E72" s="30" t="str">
        <f>IF(C72&lt;&gt;"",IF(H72&lt;&gt;102,D72/(1-Doklady!K45)-D72,""),"")</f>
        <v/>
      </c>
      <c r="F72" s="28" t="str">
        <f>IF(C72&lt;&gt;"",IF(H72&lt;&gt;102,Doklady!H45,""),"")</f>
        <v/>
      </c>
      <c r="G72" s="30" t="str">
        <f>IF(C72&lt;&gt;"",IF(H72&lt;&gt;102,IF(D72&gt;C72,"CHYBA!",-(MIN(D72-C72,(D72+F72)*(1-Doklady!K45)-C72))),""),"")</f>
        <v/>
      </c>
      <c r="H72" s="111" t="str">
        <f>Doklady!I45</f>
        <v/>
      </c>
      <c r="I72" s="107" t="str">
        <f t="shared" si="3"/>
        <v/>
      </c>
    </row>
    <row r="73" spans="1:9" ht="12" customHeight="1">
      <c r="A73" s="29" t="str">
        <f>Doklady!J46</f>
        <v/>
      </c>
      <c r="B73" s="29" t="str">
        <f>Doklady!A46</f>
        <v/>
      </c>
      <c r="C73" s="30" t="str">
        <f>IF(H73&gt;0,Doklady!F46,"")</f>
        <v/>
      </c>
      <c r="D73" s="114" t="str">
        <f>IF(C73&lt;&gt;"",IF(H73&lt;&gt;102,Doklady!G46,""),"")</f>
        <v/>
      </c>
      <c r="E73" s="30" t="str">
        <f>IF(C73&lt;&gt;"",IF(H73&lt;&gt;102,D73/(1-Doklady!K46)-D73,""),"")</f>
        <v/>
      </c>
      <c r="F73" s="28" t="str">
        <f>IF(C73&lt;&gt;"",IF(H73&lt;&gt;102,Doklady!H46,""),"")</f>
        <v/>
      </c>
      <c r="G73" s="30" t="str">
        <f>IF(C73&lt;&gt;"",IF(H73&lt;&gt;102,IF(D73&gt;C73,"CHYBA!",-(MIN(D73-C73,(D73+F73)*(1-Doklady!K46)-C73))),""),"")</f>
        <v/>
      </c>
      <c r="H73" s="111" t="str">
        <f>Doklady!I46</f>
        <v/>
      </c>
      <c r="I73" s="107" t="str">
        <f t="shared" si="3"/>
        <v/>
      </c>
    </row>
    <row r="74" spans="1:9" ht="12" customHeight="1">
      <c r="A74" s="29" t="str">
        <f>Doklady!J47</f>
        <v/>
      </c>
      <c r="B74" s="29" t="str">
        <f>Doklady!A47</f>
        <v/>
      </c>
      <c r="C74" s="30" t="str">
        <f>IF(H74&gt;0,Doklady!F47,"")</f>
        <v/>
      </c>
      <c r="D74" s="114" t="str">
        <f>IF(C74&lt;&gt;"",IF(H74&lt;&gt;102,Doklady!G47,""),"")</f>
        <v/>
      </c>
      <c r="E74" s="30" t="str">
        <f>IF(C74&lt;&gt;"",IF(H74&lt;&gt;102,D74/(1-Doklady!K47)-D74,""),"")</f>
        <v/>
      </c>
      <c r="F74" s="28" t="str">
        <f>IF(C74&lt;&gt;"",IF(H74&lt;&gt;102,Doklady!H47,""),"")</f>
        <v/>
      </c>
      <c r="G74" s="30" t="str">
        <f>IF(C74&lt;&gt;"",IF(H74&lt;&gt;102,IF(D74&gt;C74,"CHYBA!",-(MIN(D74-C74,(D74+F74)*(1-Doklady!K47)-C74))),""),"")</f>
        <v/>
      </c>
      <c r="H74" s="111" t="str">
        <f>Doklady!I47</f>
        <v/>
      </c>
      <c r="I74" s="107" t="str">
        <f t="shared" si="3"/>
        <v/>
      </c>
    </row>
    <row r="75" spans="1:9" ht="12" customHeight="1">
      <c r="A75" s="29" t="str">
        <f>Doklady!J48</f>
        <v/>
      </c>
      <c r="B75" s="29" t="str">
        <f>Doklady!A48</f>
        <v/>
      </c>
      <c r="C75" s="30" t="str">
        <f>IF(H75&gt;0,Doklady!F48,"")</f>
        <v/>
      </c>
      <c r="D75" s="114" t="str">
        <f>IF(C75&lt;&gt;"",IF(H75&lt;&gt;102,Doklady!G48,""),"")</f>
        <v/>
      </c>
      <c r="E75" s="30" t="str">
        <f>IF(C75&lt;&gt;"",IF(H75&lt;&gt;102,D75/(1-Doklady!K48)-D75,""),"")</f>
        <v/>
      </c>
      <c r="F75" s="28" t="str">
        <f>IF(C75&lt;&gt;"",IF(H75&lt;&gt;102,Doklady!H48,""),"")</f>
        <v/>
      </c>
      <c r="G75" s="30" t="str">
        <f>IF(C75&lt;&gt;"",IF(H75&lt;&gt;102,IF(D75&gt;C75,"CHYBA!",-(MIN(D75-C75,(D75+F75)*(1-Doklady!K48)-C75))),""),"")</f>
        <v/>
      </c>
      <c r="H75" s="111" t="str">
        <f>Doklady!I48</f>
        <v/>
      </c>
      <c r="I75" s="107" t="str">
        <f t="shared" si="3"/>
        <v/>
      </c>
    </row>
    <row r="76" spans="1:9" ht="12" customHeight="1">
      <c r="A76" s="29" t="str">
        <f>Doklady!J49</f>
        <v/>
      </c>
      <c r="B76" s="29" t="str">
        <f>Doklady!A49</f>
        <v/>
      </c>
      <c r="C76" s="30" t="str">
        <f>IF(H76&gt;0,Doklady!F49,"")</f>
        <v/>
      </c>
      <c r="D76" s="114" t="str">
        <f>IF(C76&lt;&gt;"",IF(H76&lt;&gt;102,Doklady!G49,""),"")</f>
        <v/>
      </c>
      <c r="E76" s="30" t="str">
        <f>IF(C76&lt;&gt;"",IF(H76&lt;&gt;102,D76/(1-Doklady!K49)-D76,""),"")</f>
        <v/>
      </c>
      <c r="F76" s="28" t="str">
        <f>IF(C76&lt;&gt;"",IF(H76&lt;&gt;102,Doklady!H49,""),"")</f>
        <v/>
      </c>
      <c r="G76" s="30" t="str">
        <f>IF(C76&lt;&gt;"",IF(H76&lt;&gt;102,IF(D76&gt;C76,"CHYBA!",-(MIN(D76-C76,(D76+F76)*(1-Doklady!K49)-C76))),""),"")</f>
        <v/>
      </c>
      <c r="H76" s="111" t="str">
        <f>Doklady!I49</f>
        <v/>
      </c>
      <c r="I76" s="107" t="str">
        <f t="shared" si="3"/>
        <v/>
      </c>
    </row>
    <row r="77" spans="1:9" ht="12" customHeight="1">
      <c r="A77" s="29" t="str">
        <f>Doklady!J50</f>
        <v/>
      </c>
      <c r="B77" s="29" t="str">
        <f>Doklady!A50</f>
        <v/>
      </c>
      <c r="C77" s="30" t="str">
        <f>IF(H77&gt;0,Doklady!F50,"")</f>
        <v/>
      </c>
      <c r="D77" s="114" t="str">
        <f>IF(C77&lt;&gt;"",IF(H77&lt;&gt;102,Doklady!G50,""),"")</f>
        <v/>
      </c>
      <c r="E77" s="30" t="str">
        <f>IF(C77&lt;&gt;"",IF(H77&lt;&gt;102,D77/(1-Doklady!K50)-D77,""),"")</f>
        <v/>
      </c>
      <c r="F77" s="28" t="str">
        <f>IF(C77&lt;&gt;"",IF(H77&lt;&gt;102,Doklady!H50,""),"")</f>
        <v/>
      </c>
      <c r="G77" s="30" t="str">
        <f>IF(C77&lt;&gt;"",IF(H77&lt;&gt;102,IF(D77&gt;C77,"CHYBA!",-(MIN(D77-C77,(D77+F77)*(1-Doklady!K50)-C77))),""),"")</f>
        <v/>
      </c>
      <c r="H77" s="111" t="str">
        <f>Doklady!I50</f>
        <v/>
      </c>
      <c r="I77" s="107" t="str">
        <f t="shared" si="3"/>
        <v/>
      </c>
    </row>
    <row r="78" spans="1:9" ht="12" customHeight="1">
      <c r="A78" s="29" t="str">
        <f>Doklady!J51</f>
        <v/>
      </c>
      <c r="B78" s="29" t="str">
        <f>Doklady!A51</f>
        <v/>
      </c>
      <c r="C78" s="30" t="str">
        <f>IF(H78&gt;0,Doklady!F51,"")</f>
        <v/>
      </c>
      <c r="D78" s="114" t="str">
        <f>IF(C78&lt;&gt;"",IF(H78&lt;&gt;102,Doklady!G51,""),"")</f>
        <v/>
      </c>
      <c r="E78" s="30" t="str">
        <f>IF(C78&lt;&gt;"",IF(H78&lt;&gt;102,D78/(1-Doklady!K51)-D78,""),"")</f>
        <v/>
      </c>
      <c r="F78" s="28" t="str">
        <f>IF(C78&lt;&gt;"",IF(H78&lt;&gt;102,Doklady!H51,""),"")</f>
        <v/>
      </c>
      <c r="G78" s="30" t="str">
        <f>IF(C78&lt;&gt;"",IF(H78&lt;&gt;102,IF(D78&gt;C78,"CHYBA!",-(MIN(D78-C78,(D78+F78)*(1-Doklady!K51)-C78))),""),"")</f>
        <v/>
      </c>
      <c r="H78" s="111" t="str">
        <f>Doklady!I51</f>
        <v/>
      </c>
      <c r="I78" s="107" t="str">
        <f t="shared" si="3"/>
        <v/>
      </c>
    </row>
    <row r="79" spans="1:9">
      <c r="H79" s="111" t="str">
        <f>Doklady!I52</f>
        <v/>
      </c>
      <c r="I79" s="107" t="str">
        <f t="shared" si="3"/>
        <v/>
      </c>
    </row>
    <row r="80" spans="1:9" s="8" customFormat="1" ht="12.75">
      <c r="A80" s="8" t="s">
        <v>443</v>
      </c>
      <c r="C80" s="53"/>
      <c r="D80" s="53"/>
      <c r="E80" s="53"/>
      <c r="F80" s="53"/>
      <c r="G80" s="53"/>
      <c r="H80" s="110"/>
    </row>
    <row r="81" spans="1:10" s="8" customFormat="1" ht="12.75">
      <c r="A81" s="8" t="s">
        <v>444</v>
      </c>
      <c r="C81" s="53"/>
      <c r="D81" s="53"/>
      <c r="E81" s="53"/>
      <c r="F81" s="53"/>
      <c r="G81" s="53"/>
      <c r="H81" s="110"/>
    </row>
    <row r="82" spans="1:10" s="8" customFormat="1" ht="12.75">
      <c r="A82" s="8" t="s">
        <v>1156</v>
      </c>
      <c r="C82" s="53"/>
      <c r="D82" s="53"/>
      <c r="E82" s="53"/>
      <c r="F82" s="53"/>
      <c r="G82" s="53"/>
      <c r="H82" s="110"/>
    </row>
    <row r="83" spans="1:10" s="8" customFormat="1" ht="12.75">
      <c r="A83" s="8" t="s">
        <v>1163</v>
      </c>
      <c r="C83" s="53"/>
      <c r="D83" s="53"/>
      <c r="E83" s="53"/>
      <c r="F83" s="53"/>
      <c r="G83" s="53"/>
      <c r="H83" s="110"/>
    </row>
    <row r="84" spans="1:10" s="8" customFormat="1" ht="12.75">
      <c r="C84" s="53"/>
      <c r="D84" s="53"/>
      <c r="E84" s="53"/>
      <c r="F84" s="53"/>
      <c r="G84" s="53"/>
      <c r="H84" s="110"/>
    </row>
    <row r="85" spans="1:10" ht="12.75">
      <c r="A85" s="8" t="s">
        <v>423</v>
      </c>
      <c r="B85" s="8"/>
      <c r="C85" s="53"/>
      <c r="D85" s="53"/>
      <c r="E85" s="53"/>
      <c r="F85" s="53"/>
      <c r="G85" s="53"/>
      <c r="H85" s="110"/>
      <c r="I85" s="8"/>
      <c r="J85" s="8"/>
    </row>
    <row r="86" spans="1:10" ht="12.75">
      <c r="A86" s="8"/>
      <c r="B86" s="8"/>
      <c r="C86" s="53"/>
      <c r="D86" s="53"/>
      <c r="E86" s="53"/>
      <c r="F86" s="53"/>
      <c r="G86" s="53"/>
      <c r="H86" s="110"/>
      <c r="I86" s="8"/>
      <c r="J86" s="8"/>
    </row>
    <row r="87" spans="1:10" ht="12.75">
      <c r="A87" s="8" t="str">
        <f ca="1">"Dátum: "&amp; TEXT(NOW(),"d.m.yyyy")</f>
        <v>Dátum: 27.1.2017</v>
      </c>
      <c r="B87" s="8"/>
      <c r="C87" s="53"/>
      <c r="D87" s="53"/>
      <c r="E87" s="53"/>
      <c r="F87" s="53"/>
      <c r="G87" s="53"/>
      <c r="H87" s="110"/>
      <c r="I87" s="8"/>
      <c r="J87" s="8"/>
    </row>
    <row r="88" spans="1:10" ht="47.25" customHeight="1">
      <c r="A88" s="8"/>
      <c r="B88" s="8"/>
      <c r="C88" s="169" t="str">
        <f>Doklady!E121</f>
        <v>Andrej Škovrán</v>
      </c>
      <c r="D88" s="169"/>
      <c r="E88" s="169"/>
      <c r="F88" s="169"/>
      <c r="G88" s="169"/>
      <c r="H88" s="110"/>
      <c r="I88" s="8"/>
      <c r="J88" s="8"/>
    </row>
    <row r="89" spans="1:10" ht="45" customHeight="1">
      <c r="A89" s="8"/>
      <c r="B89" s="8"/>
      <c r="C89" s="168" t="s">
        <v>445</v>
      </c>
      <c r="D89" s="168"/>
      <c r="E89" s="168"/>
      <c r="F89" s="168"/>
      <c r="G89" s="168"/>
      <c r="H89" s="110"/>
      <c r="I89" s="8"/>
      <c r="J89" s="8"/>
    </row>
  </sheetData>
  <sheetProtection sheet="1" objects="1" scenarios="1" selectLockedCells="1" selectUnlockedCells="1"/>
  <mergeCells count="3">
    <mergeCell ref="A1:G1"/>
    <mergeCell ref="C89:G89"/>
    <mergeCell ref="C88:G88"/>
  </mergeCells>
  <phoneticPr fontId="21" type="noConversion"/>
  <conditionalFormatting sqref="G19">
    <cfRule type="cellIs" dxfId="11" priority="8" stopIfTrue="1" operator="equal">
      <formula>"CHYBA!"</formula>
    </cfRule>
  </conditionalFormatting>
  <conditionalFormatting sqref="D19">
    <cfRule type="expression" dxfId="10" priority="7" stopIfTrue="1">
      <formula>D19&gt;C19</formula>
    </cfRule>
  </conditionalFormatting>
  <conditionalFormatting sqref="D29:D78">
    <cfRule type="expression" dxfId="9" priority="5" stopIfTrue="1">
      <formula>AND(H29&lt;&gt;102,D29&gt;C29)</formula>
    </cfRule>
  </conditionalFormatting>
  <conditionalFormatting sqref="G29:G78">
    <cfRule type="cellIs" dxfId="8" priority="2" stopIfTrue="1" operator="equal">
      <formula>"CHYBA!"</formula>
    </cfRule>
  </conditionalFormatting>
  <conditionalFormatting sqref="A29:G78">
    <cfRule type="cellIs" dxfId="7" priority="1" stopIfTrue="1" operator="equal">
      <formula>""</formula>
    </cfRule>
  </conditionalFormatting>
  <printOptions horizontalCentered="1"/>
  <pageMargins left="0.19685039370078741" right="0.19685039370078741" top="0.59055118110236227" bottom="0.59055118110236227" header="0.31496062992125984" footer="0.31496062992125984"/>
  <pageSetup paperSize="9" fitToHeight="2" orientation="landscape" r:id="rId1"/>
  <headerFooter>
    <oddFooter>&amp;C&amp;9strana &amp;P/&amp;N</oddFooter>
  </headerFooter>
  <ignoredErrors>
    <ignoredError sqref="D19:E19 F19:G19 G11" formula="1"/>
  </ignoredErrors>
</worksheet>
</file>

<file path=xl/worksheets/sheet5.xml><?xml version="1.0" encoding="utf-8"?>
<worksheet xmlns="http://schemas.openxmlformats.org/spreadsheetml/2006/main" xmlns:r="http://schemas.openxmlformats.org/officeDocument/2006/relationships">
  <dimension ref="A1:B60"/>
  <sheetViews>
    <sheetView workbookViewId="0">
      <pane ySplit="3" topLeftCell="A4" activePane="bottomLeft" state="frozen"/>
      <selection pane="bottomLeft" activeCell="A22" sqref="A22"/>
    </sheetView>
  </sheetViews>
  <sheetFormatPr defaultRowHeight="12.75"/>
  <cols>
    <col min="1" max="1" width="9.140625" style="59"/>
    <col min="2" max="2" width="41.42578125" style="59" customWidth="1"/>
    <col min="3" max="16384" width="9.140625" style="59"/>
  </cols>
  <sheetData>
    <row r="1" spans="1:2" s="65" customFormat="1" ht="15.75">
      <c r="A1" s="65" t="s">
        <v>490</v>
      </c>
    </row>
    <row r="2" spans="1:2" ht="25.5" customHeight="1">
      <c r="A2" s="170" t="s">
        <v>508</v>
      </c>
      <c r="B2" s="170"/>
    </row>
    <row r="3" spans="1:2">
      <c r="A3" s="86" t="s">
        <v>653</v>
      </c>
      <c r="B3" s="86" t="s">
        <v>654</v>
      </c>
    </row>
    <row r="4" spans="1:2">
      <c r="A4" s="63" t="s">
        <v>453</v>
      </c>
      <c r="B4" s="63" t="s">
        <v>454</v>
      </c>
    </row>
    <row r="5" spans="1:2">
      <c r="A5" s="63" t="s">
        <v>455</v>
      </c>
      <c r="B5" s="63" t="s">
        <v>456</v>
      </c>
    </row>
    <row r="6" spans="1:2">
      <c r="A6" s="63" t="s">
        <v>457</v>
      </c>
      <c r="B6" s="63" t="s">
        <v>459</v>
      </c>
    </row>
    <row r="7" spans="1:2">
      <c r="A7" s="63" t="s">
        <v>458</v>
      </c>
      <c r="B7" s="63" t="s">
        <v>460</v>
      </c>
    </row>
    <row r="8" spans="1:2">
      <c r="A8" s="63" t="s">
        <v>463</v>
      </c>
      <c r="B8" s="63" t="s">
        <v>464</v>
      </c>
    </row>
    <row r="9" spans="1:2">
      <c r="A9" s="63" t="s">
        <v>461</v>
      </c>
      <c r="B9" s="63" t="s">
        <v>462</v>
      </c>
    </row>
    <row r="10" spans="1:2">
      <c r="A10" s="63" t="s">
        <v>465</v>
      </c>
      <c r="B10" s="63" t="s">
        <v>468</v>
      </c>
    </row>
    <row r="11" spans="1:2">
      <c r="A11" s="63" t="s">
        <v>466</v>
      </c>
      <c r="B11" s="63" t="s">
        <v>467</v>
      </c>
    </row>
    <row r="12" spans="1:2">
      <c r="A12" s="63" t="s">
        <v>469</v>
      </c>
      <c r="B12" s="63" t="s">
        <v>470</v>
      </c>
    </row>
    <row r="13" spans="1:2">
      <c r="A13" s="63" t="s">
        <v>471</v>
      </c>
      <c r="B13" s="63" t="s">
        <v>472</v>
      </c>
    </row>
    <row r="14" spans="1:2">
      <c r="A14" s="63" t="s">
        <v>474</v>
      </c>
      <c r="B14" s="63" t="s">
        <v>473</v>
      </c>
    </row>
    <row r="15" spans="1:2">
      <c r="A15" s="63" t="s">
        <v>475</v>
      </c>
      <c r="B15" s="63" t="s">
        <v>476</v>
      </c>
    </row>
    <row r="16" spans="1:2">
      <c r="A16" s="63" t="s">
        <v>477</v>
      </c>
      <c r="B16" s="63" t="s">
        <v>478</v>
      </c>
    </row>
    <row r="17" spans="1:2">
      <c r="A17" s="93" t="s">
        <v>689</v>
      </c>
      <c r="B17" s="93" t="s">
        <v>690</v>
      </c>
    </row>
    <row r="18" spans="1:2">
      <c r="A18" s="63" t="s">
        <v>479</v>
      </c>
      <c r="B18" s="93" t="s">
        <v>687</v>
      </c>
    </row>
    <row r="19" spans="1:2">
      <c r="A19" s="93" t="s">
        <v>686</v>
      </c>
      <c r="B19" s="93" t="s">
        <v>688</v>
      </c>
    </row>
    <row r="20" spans="1:2">
      <c r="A20" s="63" t="s">
        <v>481</v>
      </c>
      <c r="B20" s="63" t="s">
        <v>489</v>
      </c>
    </row>
    <row r="21" spans="1:2">
      <c r="A21" s="63" t="s">
        <v>482</v>
      </c>
      <c r="B21" s="63" t="s">
        <v>491</v>
      </c>
    </row>
    <row r="22" spans="1:2">
      <c r="A22" s="88"/>
      <c r="B22" s="88"/>
    </row>
    <row r="23" spans="1:2">
      <c r="A23" s="88"/>
      <c r="B23" s="88"/>
    </row>
    <row r="24" spans="1:2">
      <c r="A24" s="88"/>
      <c r="B24" s="88"/>
    </row>
    <row r="25" spans="1:2">
      <c r="A25" s="87"/>
      <c r="B25" s="88"/>
    </row>
    <row r="26" spans="1:2">
      <c r="A26" s="88"/>
      <c r="B26" s="87"/>
    </row>
    <row r="27" spans="1:2">
      <c r="A27" s="87"/>
      <c r="B27" s="87"/>
    </row>
    <row r="28" spans="1:2">
      <c r="A28" s="88"/>
      <c r="B28" s="87"/>
    </row>
    <row r="29" spans="1:2">
      <c r="A29" s="87"/>
      <c r="B29" s="87"/>
    </row>
    <row r="30" spans="1:2">
      <c r="A30" s="87"/>
      <c r="B30" s="87"/>
    </row>
    <row r="31" spans="1:2">
      <c r="A31" s="87"/>
      <c r="B31" s="87"/>
    </row>
    <row r="32" spans="1:2">
      <c r="A32" s="87"/>
      <c r="B32" s="87"/>
    </row>
    <row r="33" spans="1:2">
      <c r="A33" s="87"/>
      <c r="B33" s="87"/>
    </row>
    <row r="34" spans="1:2">
      <c r="A34" s="87"/>
      <c r="B34" s="87"/>
    </row>
    <row r="35" spans="1:2">
      <c r="A35" s="87"/>
      <c r="B35" s="87"/>
    </row>
    <row r="36" spans="1:2">
      <c r="A36" s="87"/>
      <c r="B36" s="87"/>
    </row>
    <row r="37" spans="1:2">
      <c r="A37" s="87"/>
      <c r="B37" s="87"/>
    </row>
    <row r="38" spans="1:2">
      <c r="A38" s="87"/>
      <c r="B38" s="87"/>
    </row>
    <row r="39" spans="1:2">
      <c r="A39" s="87"/>
      <c r="B39" s="87"/>
    </row>
    <row r="40" spans="1:2">
      <c r="A40" s="87"/>
      <c r="B40" s="87"/>
    </row>
    <row r="41" spans="1:2">
      <c r="A41" s="87"/>
      <c r="B41" s="87"/>
    </row>
    <row r="42" spans="1:2">
      <c r="A42" s="87"/>
      <c r="B42" s="87"/>
    </row>
    <row r="43" spans="1:2">
      <c r="A43" s="87"/>
      <c r="B43" s="87"/>
    </row>
    <row r="44" spans="1:2">
      <c r="A44" s="87"/>
      <c r="B44" s="87"/>
    </row>
    <row r="45" spans="1:2">
      <c r="A45" s="87"/>
      <c r="B45" s="87"/>
    </row>
    <row r="46" spans="1:2">
      <c r="A46" s="87"/>
      <c r="B46" s="87"/>
    </row>
    <row r="47" spans="1:2">
      <c r="A47" s="87"/>
      <c r="B47" s="87"/>
    </row>
    <row r="48" spans="1:2">
      <c r="A48" s="87"/>
      <c r="B48" s="87"/>
    </row>
    <row r="49" spans="1:2">
      <c r="A49" s="87"/>
      <c r="B49" s="87"/>
    </row>
    <row r="50" spans="1:2">
      <c r="A50" s="87"/>
      <c r="B50" s="87"/>
    </row>
    <row r="51" spans="1:2">
      <c r="A51" s="87"/>
      <c r="B51" s="87"/>
    </row>
    <row r="52" spans="1:2">
      <c r="A52" s="87"/>
      <c r="B52" s="87"/>
    </row>
    <row r="53" spans="1:2">
      <c r="A53" s="87"/>
      <c r="B53" s="87"/>
    </row>
    <row r="54" spans="1:2">
      <c r="A54" s="87"/>
      <c r="B54" s="87"/>
    </row>
    <row r="55" spans="1:2">
      <c r="A55" s="87"/>
      <c r="B55" s="87"/>
    </row>
    <row r="56" spans="1:2">
      <c r="A56" s="87"/>
      <c r="B56" s="87"/>
    </row>
    <row r="57" spans="1:2">
      <c r="A57" s="87"/>
      <c r="B57" s="87"/>
    </row>
    <row r="58" spans="1:2">
      <c r="A58" s="87"/>
      <c r="B58" s="87"/>
    </row>
    <row r="59" spans="1:2">
      <c r="A59" s="87"/>
      <c r="B59" s="87"/>
    </row>
    <row r="60" spans="1:2">
      <c r="A60" s="87"/>
      <c r="B60" s="87"/>
    </row>
  </sheetData>
  <sheetProtection sheet="1" objects="1" scenarios="1" selectLockedCells="1"/>
  <mergeCells count="1">
    <mergeCell ref="A2: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C1001"/>
  <sheetViews>
    <sheetView workbookViewId="0">
      <pane ySplit="4" topLeftCell="A5" activePane="bottomLeft" state="frozen"/>
      <selection pane="bottomLeft" activeCell="C8" sqref="C8"/>
    </sheetView>
  </sheetViews>
  <sheetFormatPr defaultRowHeight="12.75"/>
  <cols>
    <col min="1" max="1" width="20.140625" style="62" customWidth="1"/>
    <col min="2" max="2" width="16.28515625" style="62" customWidth="1"/>
    <col min="3" max="3" width="33.5703125" style="62" customWidth="1"/>
    <col min="4" max="4" width="9.140625" style="62"/>
    <col min="5" max="5" width="10.42578125" style="62" bestFit="1" customWidth="1"/>
    <col min="6" max="7" width="9.140625" style="62"/>
    <col min="8" max="8" width="14.5703125" style="62" bestFit="1" customWidth="1"/>
    <col min="9" max="16384" width="9.140625" style="62"/>
  </cols>
  <sheetData>
    <row r="1" spans="1:3" s="64" customFormat="1" ht="15.75">
      <c r="A1" s="64" t="s">
        <v>480</v>
      </c>
    </row>
    <row r="2" spans="1:3" s="120" customFormat="1">
      <c r="A2" s="121" t="s">
        <v>271</v>
      </c>
      <c r="B2" s="171" t="str">
        <f>INDEX(Adr!E:E,Doklady!B112+1)</f>
        <v>Slovenská skialpinistická asociácia</v>
      </c>
      <c r="C2" s="171"/>
    </row>
    <row r="4" spans="1:3">
      <c r="A4" s="99" t="s">
        <v>452</v>
      </c>
      <c r="B4" s="99" t="s">
        <v>451</v>
      </c>
      <c r="C4" s="99" t="s">
        <v>488</v>
      </c>
    </row>
    <row r="5" spans="1:3">
      <c r="A5" s="87" t="s">
        <v>2737</v>
      </c>
      <c r="B5" s="87" t="s">
        <v>2738</v>
      </c>
      <c r="C5" s="87" t="s">
        <v>2739</v>
      </c>
    </row>
    <row r="6" spans="1:3">
      <c r="A6" s="87" t="s">
        <v>2737</v>
      </c>
      <c r="B6" s="87" t="s">
        <v>2740</v>
      </c>
      <c r="C6" s="87" t="s">
        <v>2739</v>
      </c>
    </row>
    <row r="7" spans="1:3">
      <c r="A7" s="87" t="s">
        <v>2741</v>
      </c>
      <c r="B7" s="87" t="s">
        <v>2742</v>
      </c>
      <c r="C7" s="87"/>
    </row>
    <row r="8" spans="1:3">
      <c r="A8" s="87" t="s">
        <v>2743</v>
      </c>
      <c r="B8" s="87" t="s">
        <v>2744</v>
      </c>
      <c r="C8" s="87" t="s">
        <v>2745</v>
      </c>
    </row>
    <row r="9" spans="1:3">
      <c r="A9" s="87"/>
      <c r="B9" s="87"/>
      <c r="C9" s="87"/>
    </row>
    <row r="10" spans="1:3">
      <c r="A10" s="87"/>
      <c r="B10" s="87"/>
      <c r="C10" s="87"/>
    </row>
    <row r="11" spans="1:3">
      <c r="A11" s="87"/>
      <c r="B11" s="87"/>
      <c r="C11" s="87"/>
    </row>
    <row r="12" spans="1:3">
      <c r="A12" s="87"/>
      <c r="B12" s="87"/>
      <c r="C12" s="87"/>
    </row>
    <row r="13" spans="1:3">
      <c r="A13" s="87"/>
      <c r="B13" s="87"/>
      <c r="C13" s="87"/>
    </row>
    <row r="14" spans="1:3">
      <c r="A14" s="87"/>
      <c r="B14" s="87"/>
      <c r="C14" s="87"/>
    </row>
    <row r="15" spans="1:3">
      <c r="A15" s="87"/>
      <c r="B15" s="87"/>
      <c r="C15" s="87"/>
    </row>
    <row r="16" spans="1:3">
      <c r="A16" s="87"/>
      <c r="B16" s="87"/>
      <c r="C16" s="87"/>
    </row>
    <row r="17" spans="1:3">
      <c r="A17" s="87"/>
      <c r="B17" s="87"/>
      <c r="C17" s="87"/>
    </row>
    <row r="18" spans="1:3">
      <c r="A18" s="87"/>
      <c r="B18" s="87"/>
      <c r="C18" s="87"/>
    </row>
    <row r="19" spans="1:3">
      <c r="A19" s="87"/>
      <c r="B19" s="87"/>
      <c r="C19" s="87"/>
    </row>
    <row r="20" spans="1:3">
      <c r="A20" s="87"/>
      <c r="B20" s="87"/>
      <c r="C20" s="87"/>
    </row>
    <row r="21" spans="1:3">
      <c r="A21" s="87"/>
      <c r="B21" s="87"/>
      <c r="C21" s="87"/>
    </row>
    <row r="22" spans="1:3">
      <c r="A22" s="87"/>
      <c r="B22" s="87"/>
      <c r="C22" s="87"/>
    </row>
    <row r="23" spans="1:3">
      <c r="A23" s="87"/>
      <c r="B23" s="87"/>
      <c r="C23" s="87"/>
    </row>
    <row r="24" spans="1:3">
      <c r="A24" s="87"/>
      <c r="B24" s="87"/>
      <c r="C24" s="87"/>
    </row>
    <row r="25" spans="1:3">
      <c r="A25" s="87"/>
      <c r="B25" s="87"/>
      <c r="C25" s="87"/>
    </row>
    <row r="26" spans="1:3">
      <c r="A26" s="87"/>
      <c r="B26" s="87"/>
      <c r="C26" s="87"/>
    </row>
    <row r="27" spans="1:3">
      <c r="A27" s="87"/>
      <c r="B27" s="87"/>
      <c r="C27" s="87"/>
    </row>
    <row r="28" spans="1:3">
      <c r="A28" s="87"/>
      <c r="B28" s="87"/>
      <c r="C28" s="87"/>
    </row>
    <row r="29" spans="1:3">
      <c r="A29" s="87"/>
      <c r="B29" s="87"/>
      <c r="C29" s="87"/>
    </row>
    <row r="30" spans="1:3">
      <c r="A30" s="87"/>
      <c r="B30" s="87"/>
      <c r="C30" s="87"/>
    </row>
    <row r="31" spans="1:3">
      <c r="A31" s="87"/>
      <c r="B31" s="87"/>
      <c r="C31" s="87"/>
    </row>
    <row r="32" spans="1:3">
      <c r="A32" s="87"/>
      <c r="B32" s="87"/>
      <c r="C32" s="87"/>
    </row>
    <row r="33" spans="1:3">
      <c r="A33" s="87"/>
      <c r="B33" s="87"/>
      <c r="C33" s="87"/>
    </row>
    <row r="34" spans="1:3">
      <c r="A34" s="87"/>
      <c r="B34" s="87"/>
      <c r="C34" s="87"/>
    </row>
    <row r="35" spans="1:3">
      <c r="A35" s="87"/>
      <c r="B35" s="87"/>
      <c r="C35" s="87"/>
    </row>
    <row r="36" spans="1:3">
      <c r="A36" s="87"/>
      <c r="B36" s="87"/>
      <c r="C36" s="87"/>
    </row>
    <row r="37" spans="1:3">
      <c r="A37" s="87"/>
      <c r="B37" s="87"/>
      <c r="C37" s="87"/>
    </row>
    <row r="38" spans="1:3">
      <c r="A38" s="87"/>
      <c r="B38" s="87"/>
      <c r="C38" s="87"/>
    </row>
    <row r="39" spans="1:3">
      <c r="A39" s="87"/>
      <c r="B39" s="87"/>
      <c r="C39" s="87"/>
    </row>
    <row r="40" spans="1:3">
      <c r="A40" s="87"/>
      <c r="B40" s="87"/>
      <c r="C40" s="87"/>
    </row>
    <row r="41" spans="1:3">
      <c r="A41" s="87"/>
      <c r="B41" s="87"/>
      <c r="C41" s="87"/>
    </row>
    <row r="42" spans="1:3">
      <c r="A42" s="87"/>
      <c r="B42" s="87"/>
      <c r="C42" s="87"/>
    </row>
    <row r="43" spans="1:3">
      <c r="A43" s="87"/>
      <c r="B43" s="87"/>
      <c r="C43" s="87"/>
    </row>
    <row r="44" spans="1:3">
      <c r="A44" s="87"/>
      <c r="B44" s="87"/>
      <c r="C44" s="87"/>
    </row>
    <row r="45" spans="1:3">
      <c r="A45" s="87"/>
      <c r="B45" s="87"/>
      <c r="C45" s="87"/>
    </row>
    <row r="46" spans="1:3">
      <c r="A46" s="87"/>
      <c r="B46" s="87"/>
      <c r="C46" s="87"/>
    </row>
    <row r="47" spans="1:3">
      <c r="A47" s="87"/>
      <c r="B47" s="87"/>
      <c r="C47" s="87"/>
    </row>
    <row r="48" spans="1:3">
      <c r="A48" s="87"/>
      <c r="B48" s="87"/>
      <c r="C48" s="87"/>
    </row>
    <row r="49" spans="1:3">
      <c r="A49" s="87"/>
      <c r="B49" s="87"/>
      <c r="C49" s="87"/>
    </row>
    <row r="50" spans="1:3">
      <c r="A50" s="87"/>
      <c r="B50" s="87"/>
      <c r="C50" s="87"/>
    </row>
    <row r="51" spans="1:3">
      <c r="A51" s="87"/>
      <c r="B51" s="87"/>
      <c r="C51" s="87"/>
    </row>
    <row r="52" spans="1:3">
      <c r="A52" s="87"/>
      <c r="B52" s="87"/>
      <c r="C52" s="87"/>
    </row>
    <row r="53" spans="1:3">
      <c r="A53" s="87"/>
      <c r="B53" s="87"/>
      <c r="C53" s="87"/>
    </row>
    <row r="54" spans="1:3">
      <c r="A54" s="87"/>
      <c r="B54" s="87"/>
      <c r="C54" s="87"/>
    </row>
    <row r="55" spans="1:3">
      <c r="A55" s="87"/>
      <c r="B55" s="87"/>
      <c r="C55" s="87"/>
    </row>
    <row r="56" spans="1:3">
      <c r="A56" s="87"/>
      <c r="B56" s="87"/>
      <c r="C56" s="87"/>
    </row>
    <row r="57" spans="1:3">
      <c r="A57" s="87"/>
      <c r="B57" s="87"/>
      <c r="C57" s="87"/>
    </row>
    <row r="58" spans="1:3">
      <c r="A58" s="87"/>
      <c r="B58" s="87"/>
      <c r="C58" s="87"/>
    </row>
    <row r="59" spans="1:3">
      <c r="A59" s="87"/>
      <c r="B59" s="87"/>
      <c r="C59" s="87"/>
    </row>
    <row r="60" spans="1:3">
      <c r="A60" s="87"/>
      <c r="B60" s="87"/>
      <c r="C60" s="87"/>
    </row>
    <row r="61" spans="1:3">
      <c r="A61" s="87"/>
      <c r="B61" s="87"/>
      <c r="C61" s="87"/>
    </row>
    <row r="62" spans="1:3">
      <c r="A62" s="87"/>
      <c r="B62" s="87"/>
      <c r="C62" s="87"/>
    </row>
    <row r="63" spans="1:3">
      <c r="A63" s="87"/>
      <c r="B63" s="87"/>
      <c r="C63" s="87"/>
    </row>
    <row r="64" spans="1:3">
      <c r="A64" s="87"/>
      <c r="B64" s="87"/>
      <c r="C64" s="87"/>
    </row>
    <row r="65" spans="1:3">
      <c r="A65" s="87"/>
      <c r="B65" s="87"/>
      <c r="C65" s="87"/>
    </row>
    <row r="66" spans="1:3">
      <c r="A66" s="87"/>
      <c r="B66" s="87"/>
      <c r="C66" s="87"/>
    </row>
    <row r="67" spans="1:3">
      <c r="A67" s="87"/>
      <c r="B67" s="87"/>
      <c r="C67" s="87"/>
    </row>
    <row r="68" spans="1:3">
      <c r="A68" s="87"/>
      <c r="B68" s="87"/>
      <c r="C68" s="87"/>
    </row>
    <row r="69" spans="1:3">
      <c r="A69" s="87"/>
      <c r="B69" s="87"/>
      <c r="C69" s="87"/>
    </row>
    <row r="70" spans="1:3">
      <c r="A70" s="87"/>
      <c r="B70" s="87"/>
      <c r="C70" s="87"/>
    </row>
    <row r="71" spans="1:3">
      <c r="A71" s="87"/>
      <c r="B71" s="87"/>
      <c r="C71" s="87"/>
    </row>
    <row r="72" spans="1:3">
      <c r="A72" s="87"/>
      <c r="B72" s="87"/>
      <c r="C72" s="87"/>
    </row>
    <row r="73" spans="1:3">
      <c r="A73" s="87"/>
      <c r="B73" s="87"/>
      <c r="C73" s="87"/>
    </row>
    <row r="74" spans="1:3">
      <c r="A74" s="87"/>
      <c r="B74" s="87"/>
      <c r="C74" s="87"/>
    </row>
    <row r="75" spans="1:3">
      <c r="A75" s="87"/>
      <c r="B75" s="87"/>
      <c r="C75" s="87"/>
    </row>
    <row r="76" spans="1:3">
      <c r="A76" s="87"/>
      <c r="B76" s="87"/>
      <c r="C76" s="87"/>
    </row>
    <row r="77" spans="1:3">
      <c r="A77" s="87"/>
      <c r="B77" s="87"/>
      <c r="C77" s="87"/>
    </row>
    <row r="78" spans="1:3">
      <c r="A78" s="87"/>
      <c r="B78" s="87"/>
      <c r="C78" s="87"/>
    </row>
    <row r="79" spans="1:3">
      <c r="A79" s="87"/>
      <c r="B79" s="87"/>
      <c r="C79" s="87"/>
    </row>
    <row r="80" spans="1:3">
      <c r="A80" s="87"/>
      <c r="B80" s="87"/>
      <c r="C80" s="87"/>
    </row>
    <row r="81" spans="1:3">
      <c r="A81" s="87"/>
      <c r="B81" s="87"/>
      <c r="C81" s="87"/>
    </row>
    <row r="82" spans="1:3">
      <c r="A82" s="87"/>
      <c r="B82" s="87"/>
      <c r="C82" s="87"/>
    </row>
    <row r="83" spans="1:3">
      <c r="A83" s="87"/>
      <c r="B83" s="87"/>
      <c r="C83" s="87"/>
    </row>
    <row r="84" spans="1:3">
      <c r="A84" s="87"/>
      <c r="B84" s="87"/>
      <c r="C84" s="87"/>
    </row>
    <row r="85" spans="1:3">
      <c r="A85" s="87"/>
      <c r="B85" s="87"/>
      <c r="C85" s="87"/>
    </row>
    <row r="86" spans="1:3">
      <c r="A86" s="87"/>
      <c r="B86" s="87"/>
      <c r="C86" s="87"/>
    </row>
    <row r="87" spans="1:3">
      <c r="A87" s="87"/>
      <c r="B87" s="87"/>
      <c r="C87" s="87"/>
    </row>
    <row r="88" spans="1:3">
      <c r="A88" s="87"/>
      <c r="B88" s="87"/>
      <c r="C88" s="87"/>
    </row>
    <row r="89" spans="1:3">
      <c r="A89" s="87"/>
      <c r="B89" s="87"/>
      <c r="C89" s="87"/>
    </row>
    <row r="90" spans="1:3">
      <c r="A90" s="87"/>
      <c r="B90" s="87"/>
      <c r="C90" s="87"/>
    </row>
    <row r="91" spans="1:3">
      <c r="A91" s="87"/>
      <c r="B91" s="87"/>
      <c r="C91" s="87"/>
    </row>
    <row r="92" spans="1:3">
      <c r="A92" s="87"/>
      <c r="B92" s="87"/>
      <c r="C92" s="87"/>
    </row>
    <row r="93" spans="1:3">
      <c r="A93" s="87"/>
      <c r="B93" s="87"/>
      <c r="C93" s="87"/>
    </row>
    <row r="94" spans="1:3">
      <c r="A94" s="87"/>
      <c r="B94" s="87"/>
      <c r="C94" s="87"/>
    </row>
    <row r="95" spans="1:3">
      <c r="A95" s="87"/>
      <c r="B95" s="87"/>
      <c r="C95" s="87"/>
    </row>
    <row r="96" spans="1:3">
      <c r="A96" s="87"/>
      <c r="B96" s="87"/>
      <c r="C96" s="87"/>
    </row>
    <row r="97" spans="1:3">
      <c r="A97" s="87"/>
      <c r="B97" s="87"/>
      <c r="C97" s="87"/>
    </row>
    <row r="98" spans="1:3">
      <c r="A98" s="87"/>
      <c r="B98" s="87"/>
      <c r="C98" s="87"/>
    </row>
    <row r="99" spans="1:3">
      <c r="A99" s="87"/>
      <c r="B99" s="87"/>
      <c r="C99" s="87"/>
    </row>
    <row r="100" spans="1:3">
      <c r="A100" s="87"/>
      <c r="B100" s="87"/>
      <c r="C100" s="87"/>
    </row>
    <row r="101" spans="1:3">
      <c r="A101" s="87"/>
      <c r="B101" s="87"/>
      <c r="C101" s="87"/>
    </row>
    <row r="102" spans="1:3">
      <c r="A102" s="87"/>
      <c r="B102" s="87"/>
      <c r="C102" s="87"/>
    </row>
    <row r="103" spans="1:3">
      <c r="A103" s="87"/>
      <c r="B103" s="87"/>
      <c r="C103" s="87"/>
    </row>
    <row r="104" spans="1:3">
      <c r="A104" s="87"/>
      <c r="B104" s="87"/>
      <c r="C104" s="87"/>
    </row>
    <row r="105" spans="1:3">
      <c r="A105" s="87"/>
      <c r="B105" s="87"/>
      <c r="C105" s="87"/>
    </row>
    <row r="106" spans="1:3">
      <c r="A106" s="87"/>
      <c r="B106" s="87"/>
      <c r="C106" s="87"/>
    </row>
    <row r="107" spans="1:3">
      <c r="A107" s="87"/>
      <c r="B107" s="87"/>
      <c r="C107" s="87"/>
    </row>
    <row r="108" spans="1:3">
      <c r="A108" s="87"/>
      <c r="B108" s="87"/>
      <c r="C108" s="87"/>
    </row>
    <row r="109" spans="1:3">
      <c r="A109" s="87"/>
      <c r="B109" s="87"/>
      <c r="C109" s="87"/>
    </row>
    <row r="110" spans="1:3">
      <c r="A110" s="87"/>
      <c r="B110" s="87"/>
      <c r="C110" s="87"/>
    </row>
    <row r="111" spans="1:3">
      <c r="A111" s="87"/>
      <c r="B111" s="87"/>
      <c r="C111" s="87"/>
    </row>
    <row r="112" spans="1:3">
      <c r="A112" s="87"/>
      <c r="B112" s="87"/>
      <c r="C112" s="87"/>
    </row>
    <row r="113" spans="1:3">
      <c r="A113" s="87"/>
      <c r="B113" s="87"/>
      <c r="C113" s="87"/>
    </row>
    <row r="114" spans="1:3">
      <c r="A114" s="87"/>
      <c r="B114" s="87"/>
      <c r="C114" s="87"/>
    </row>
    <row r="115" spans="1:3">
      <c r="A115" s="87"/>
      <c r="B115" s="87"/>
      <c r="C115" s="87"/>
    </row>
    <row r="116" spans="1:3">
      <c r="A116" s="87"/>
      <c r="B116" s="87"/>
      <c r="C116" s="87"/>
    </row>
    <row r="117" spans="1:3">
      <c r="A117" s="87"/>
      <c r="B117" s="87"/>
      <c r="C117" s="87"/>
    </row>
    <row r="118" spans="1:3">
      <c r="A118" s="87"/>
      <c r="B118" s="87"/>
      <c r="C118" s="87"/>
    </row>
    <row r="119" spans="1:3">
      <c r="A119" s="87"/>
      <c r="B119" s="87"/>
      <c r="C119" s="87"/>
    </row>
    <row r="120" spans="1:3">
      <c r="A120" s="87"/>
      <c r="B120" s="87"/>
      <c r="C120" s="87"/>
    </row>
    <row r="121" spans="1:3">
      <c r="A121" s="87"/>
      <c r="B121" s="87"/>
      <c r="C121" s="87"/>
    </row>
    <row r="122" spans="1:3">
      <c r="A122" s="87"/>
      <c r="B122" s="87"/>
      <c r="C122" s="87"/>
    </row>
    <row r="123" spans="1:3">
      <c r="A123" s="87"/>
      <c r="B123" s="87"/>
      <c r="C123" s="87"/>
    </row>
    <row r="124" spans="1:3">
      <c r="A124" s="87"/>
      <c r="B124" s="87"/>
      <c r="C124" s="87"/>
    </row>
    <row r="125" spans="1:3">
      <c r="A125" s="87"/>
      <c r="B125" s="87"/>
      <c r="C125" s="87"/>
    </row>
    <row r="126" spans="1:3">
      <c r="A126" s="87"/>
      <c r="B126" s="87"/>
      <c r="C126" s="87"/>
    </row>
    <row r="127" spans="1:3">
      <c r="A127" s="87"/>
      <c r="B127" s="87"/>
      <c r="C127" s="87"/>
    </row>
    <row r="128" spans="1:3">
      <c r="A128" s="87"/>
      <c r="B128" s="87"/>
      <c r="C128" s="87"/>
    </row>
    <row r="129" spans="1:3">
      <c r="A129" s="87"/>
      <c r="B129" s="87"/>
      <c r="C129" s="87"/>
    </row>
    <row r="130" spans="1:3">
      <c r="A130" s="87"/>
      <c r="B130" s="87"/>
      <c r="C130" s="87"/>
    </row>
    <row r="131" spans="1:3">
      <c r="A131" s="87"/>
      <c r="B131" s="87"/>
      <c r="C131" s="87"/>
    </row>
    <row r="132" spans="1:3">
      <c r="A132" s="87"/>
      <c r="B132" s="87"/>
      <c r="C132" s="87"/>
    </row>
    <row r="133" spans="1:3">
      <c r="A133" s="87"/>
      <c r="B133" s="87"/>
      <c r="C133" s="87"/>
    </row>
    <row r="134" spans="1:3">
      <c r="A134" s="87"/>
      <c r="B134" s="87"/>
      <c r="C134" s="87"/>
    </row>
    <row r="135" spans="1:3">
      <c r="A135" s="87"/>
      <c r="B135" s="87"/>
      <c r="C135" s="87"/>
    </row>
    <row r="136" spans="1:3">
      <c r="A136" s="87"/>
      <c r="B136" s="87"/>
      <c r="C136" s="87"/>
    </row>
    <row r="137" spans="1:3">
      <c r="A137" s="87"/>
      <c r="B137" s="87"/>
      <c r="C137" s="87"/>
    </row>
    <row r="138" spans="1:3">
      <c r="A138" s="87"/>
      <c r="B138" s="87"/>
      <c r="C138" s="87"/>
    </row>
    <row r="139" spans="1:3">
      <c r="A139" s="87"/>
      <c r="B139" s="87"/>
      <c r="C139" s="87"/>
    </row>
    <row r="140" spans="1:3">
      <c r="A140" s="87"/>
      <c r="B140" s="87"/>
      <c r="C140" s="87"/>
    </row>
    <row r="141" spans="1:3">
      <c r="A141" s="87"/>
      <c r="B141" s="87"/>
      <c r="C141" s="87"/>
    </row>
    <row r="142" spans="1:3">
      <c r="A142" s="87"/>
      <c r="B142" s="87"/>
      <c r="C142" s="87"/>
    </row>
    <row r="143" spans="1:3">
      <c r="A143" s="87"/>
      <c r="B143" s="87"/>
      <c r="C143" s="87"/>
    </row>
    <row r="144" spans="1:3">
      <c r="A144" s="87"/>
      <c r="B144" s="87"/>
      <c r="C144" s="87"/>
    </row>
    <row r="145" spans="1:3">
      <c r="A145" s="87"/>
      <c r="B145" s="87"/>
      <c r="C145" s="87"/>
    </row>
    <row r="146" spans="1:3">
      <c r="A146" s="87"/>
      <c r="B146" s="87"/>
      <c r="C146" s="87"/>
    </row>
    <row r="147" spans="1:3">
      <c r="A147" s="87"/>
      <c r="B147" s="87"/>
      <c r="C147" s="87"/>
    </row>
    <row r="148" spans="1:3">
      <c r="A148" s="87"/>
      <c r="B148" s="87"/>
      <c r="C148" s="87"/>
    </row>
    <row r="149" spans="1:3">
      <c r="A149" s="87"/>
      <c r="B149" s="87"/>
      <c r="C149" s="87"/>
    </row>
    <row r="150" spans="1:3">
      <c r="A150" s="87"/>
      <c r="B150" s="87"/>
      <c r="C150" s="87"/>
    </row>
    <row r="151" spans="1:3">
      <c r="A151" s="87"/>
      <c r="B151" s="87"/>
      <c r="C151" s="87"/>
    </row>
    <row r="152" spans="1:3">
      <c r="A152" s="87"/>
      <c r="B152" s="87"/>
      <c r="C152" s="87"/>
    </row>
    <row r="153" spans="1:3">
      <c r="A153" s="87"/>
      <c r="B153" s="87"/>
      <c r="C153" s="87"/>
    </row>
    <row r="154" spans="1:3">
      <c r="A154" s="87"/>
      <c r="B154" s="87"/>
      <c r="C154" s="87"/>
    </row>
    <row r="155" spans="1:3">
      <c r="A155" s="87"/>
      <c r="B155" s="87"/>
      <c r="C155" s="87"/>
    </row>
    <row r="156" spans="1:3">
      <c r="A156" s="87"/>
      <c r="B156" s="87"/>
      <c r="C156" s="87"/>
    </row>
    <row r="157" spans="1:3">
      <c r="A157" s="87"/>
      <c r="B157" s="87"/>
      <c r="C157" s="87"/>
    </row>
    <row r="158" spans="1:3">
      <c r="A158" s="87"/>
      <c r="B158" s="87"/>
      <c r="C158" s="87"/>
    </row>
    <row r="159" spans="1:3">
      <c r="A159" s="87"/>
      <c r="B159" s="87"/>
      <c r="C159" s="87"/>
    </row>
    <row r="160" spans="1:3">
      <c r="A160" s="87"/>
      <c r="B160" s="87"/>
      <c r="C160" s="87"/>
    </row>
    <row r="161" spans="1:3">
      <c r="A161" s="87"/>
      <c r="B161" s="87"/>
      <c r="C161" s="87"/>
    </row>
    <row r="162" spans="1:3">
      <c r="A162" s="87"/>
      <c r="B162" s="87"/>
      <c r="C162" s="87"/>
    </row>
    <row r="163" spans="1:3">
      <c r="A163" s="87"/>
      <c r="B163" s="87"/>
      <c r="C163" s="87"/>
    </row>
    <row r="164" spans="1:3">
      <c r="A164" s="87"/>
      <c r="B164" s="87"/>
      <c r="C164" s="87"/>
    </row>
    <row r="165" spans="1:3">
      <c r="A165" s="87"/>
      <c r="B165" s="87"/>
      <c r="C165" s="87"/>
    </row>
    <row r="166" spans="1:3">
      <c r="A166" s="87"/>
      <c r="B166" s="87"/>
      <c r="C166" s="87"/>
    </row>
    <row r="167" spans="1:3">
      <c r="A167" s="87"/>
      <c r="B167" s="87"/>
      <c r="C167" s="87"/>
    </row>
    <row r="168" spans="1:3">
      <c r="A168" s="87"/>
      <c r="B168" s="87"/>
      <c r="C168" s="87"/>
    </row>
    <row r="169" spans="1:3">
      <c r="A169" s="87"/>
      <c r="B169" s="87"/>
      <c r="C169" s="87"/>
    </row>
    <row r="170" spans="1:3">
      <c r="A170" s="87"/>
      <c r="B170" s="87"/>
      <c r="C170" s="87"/>
    </row>
    <row r="171" spans="1:3">
      <c r="A171" s="87"/>
      <c r="B171" s="87"/>
      <c r="C171" s="87"/>
    </row>
    <row r="172" spans="1:3">
      <c r="A172" s="87"/>
      <c r="B172" s="87"/>
      <c r="C172" s="87"/>
    </row>
    <row r="173" spans="1:3">
      <c r="A173" s="87"/>
      <c r="B173" s="87"/>
      <c r="C173" s="87"/>
    </row>
    <row r="174" spans="1:3">
      <c r="A174" s="87"/>
      <c r="B174" s="87"/>
      <c r="C174" s="87"/>
    </row>
    <row r="175" spans="1:3">
      <c r="A175" s="87"/>
      <c r="B175" s="87"/>
      <c r="C175" s="87"/>
    </row>
    <row r="176" spans="1:3">
      <c r="A176" s="87"/>
      <c r="B176" s="87"/>
      <c r="C176" s="87"/>
    </row>
    <row r="177" spans="1:3">
      <c r="A177" s="87"/>
      <c r="B177" s="87"/>
      <c r="C177" s="87"/>
    </row>
    <row r="178" spans="1:3">
      <c r="A178" s="87"/>
      <c r="B178" s="87"/>
      <c r="C178" s="87"/>
    </row>
    <row r="179" spans="1:3">
      <c r="A179" s="87"/>
      <c r="B179" s="87"/>
      <c r="C179" s="87"/>
    </row>
    <row r="180" spans="1:3">
      <c r="A180" s="87"/>
      <c r="B180" s="87"/>
      <c r="C180" s="87"/>
    </row>
    <row r="181" spans="1:3">
      <c r="A181" s="87"/>
      <c r="B181" s="87"/>
      <c r="C181" s="87"/>
    </row>
    <row r="182" spans="1:3">
      <c r="A182" s="87"/>
      <c r="B182" s="87"/>
      <c r="C182" s="87"/>
    </row>
    <row r="183" spans="1:3">
      <c r="A183" s="87"/>
      <c r="B183" s="87"/>
      <c r="C183" s="87"/>
    </row>
    <row r="184" spans="1:3">
      <c r="A184" s="87"/>
      <c r="B184" s="87"/>
      <c r="C184" s="87"/>
    </row>
    <row r="185" spans="1:3">
      <c r="A185" s="87"/>
      <c r="B185" s="87"/>
      <c r="C185" s="87"/>
    </row>
    <row r="186" spans="1:3">
      <c r="A186" s="87"/>
      <c r="B186" s="87"/>
      <c r="C186" s="87"/>
    </row>
    <row r="187" spans="1:3">
      <c r="A187" s="87"/>
      <c r="B187" s="87"/>
      <c r="C187" s="87"/>
    </row>
    <row r="188" spans="1:3">
      <c r="A188" s="87"/>
      <c r="B188" s="87"/>
      <c r="C188" s="87"/>
    </row>
    <row r="189" spans="1:3">
      <c r="A189" s="87"/>
      <c r="B189" s="87"/>
      <c r="C189" s="87"/>
    </row>
    <row r="190" spans="1:3">
      <c r="A190" s="87"/>
      <c r="B190" s="87"/>
      <c r="C190" s="87"/>
    </row>
    <row r="191" spans="1:3">
      <c r="A191" s="87"/>
      <c r="B191" s="87"/>
      <c r="C191" s="87"/>
    </row>
    <row r="192" spans="1:3">
      <c r="A192" s="87"/>
      <c r="B192" s="87"/>
      <c r="C192" s="87"/>
    </row>
    <row r="193" spans="1:3">
      <c r="A193" s="87"/>
      <c r="B193" s="87"/>
      <c r="C193" s="87"/>
    </row>
    <row r="194" spans="1:3">
      <c r="A194" s="87"/>
      <c r="B194" s="87"/>
      <c r="C194" s="87"/>
    </row>
    <row r="195" spans="1:3">
      <c r="A195" s="87"/>
      <c r="B195" s="87"/>
      <c r="C195" s="87"/>
    </row>
    <row r="196" spans="1:3">
      <c r="A196" s="87"/>
      <c r="B196" s="87"/>
      <c r="C196" s="87"/>
    </row>
    <row r="197" spans="1:3">
      <c r="A197" s="87"/>
      <c r="B197" s="87"/>
      <c r="C197" s="87"/>
    </row>
    <row r="198" spans="1:3">
      <c r="A198" s="87"/>
      <c r="B198" s="87"/>
      <c r="C198" s="87"/>
    </row>
    <row r="199" spans="1:3">
      <c r="A199" s="87"/>
      <c r="B199" s="87"/>
      <c r="C199" s="87"/>
    </row>
    <row r="200" spans="1:3">
      <c r="A200" s="87"/>
      <c r="B200" s="87"/>
      <c r="C200" s="87"/>
    </row>
    <row r="201" spans="1:3">
      <c r="A201" s="87"/>
      <c r="B201" s="87"/>
      <c r="C201" s="87"/>
    </row>
    <row r="202" spans="1:3">
      <c r="A202" s="87"/>
      <c r="B202" s="87"/>
      <c r="C202" s="87"/>
    </row>
    <row r="203" spans="1:3">
      <c r="A203" s="87"/>
      <c r="B203" s="87"/>
      <c r="C203" s="87"/>
    </row>
    <row r="204" spans="1:3">
      <c r="A204" s="87"/>
      <c r="B204" s="87"/>
      <c r="C204" s="87"/>
    </row>
    <row r="205" spans="1:3">
      <c r="A205" s="87"/>
      <c r="B205" s="87"/>
      <c r="C205" s="87"/>
    </row>
    <row r="206" spans="1:3">
      <c r="A206" s="87"/>
      <c r="B206" s="87"/>
      <c r="C206" s="87"/>
    </row>
    <row r="207" spans="1:3">
      <c r="A207" s="87"/>
      <c r="B207" s="87"/>
      <c r="C207" s="87"/>
    </row>
    <row r="208" spans="1:3">
      <c r="A208" s="87"/>
      <c r="B208" s="87"/>
      <c r="C208" s="87"/>
    </row>
    <row r="209" spans="1:3">
      <c r="A209" s="87"/>
      <c r="B209" s="87"/>
      <c r="C209" s="87"/>
    </row>
    <row r="210" spans="1:3">
      <c r="A210" s="87"/>
      <c r="B210" s="87"/>
      <c r="C210" s="87"/>
    </row>
    <row r="211" spans="1:3">
      <c r="A211" s="87"/>
      <c r="B211" s="87"/>
      <c r="C211" s="87"/>
    </row>
    <row r="212" spans="1:3">
      <c r="A212" s="87"/>
      <c r="B212" s="87"/>
      <c r="C212" s="87"/>
    </row>
    <row r="213" spans="1:3">
      <c r="A213" s="87"/>
      <c r="B213" s="87"/>
      <c r="C213" s="87"/>
    </row>
    <row r="214" spans="1:3">
      <c r="A214" s="87"/>
      <c r="B214" s="87"/>
      <c r="C214" s="87"/>
    </row>
    <row r="215" spans="1:3">
      <c r="A215" s="87"/>
      <c r="B215" s="87"/>
      <c r="C215" s="87"/>
    </row>
    <row r="216" spans="1:3">
      <c r="A216" s="87"/>
      <c r="B216" s="87"/>
      <c r="C216" s="87"/>
    </row>
    <row r="217" spans="1:3">
      <c r="A217" s="87"/>
      <c r="B217" s="87"/>
      <c r="C217" s="87"/>
    </row>
    <row r="218" spans="1:3">
      <c r="A218" s="87"/>
      <c r="B218" s="87"/>
      <c r="C218" s="87"/>
    </row>
    <row r="219" spans="1:3">
      <c r="A219" s="87"/>
      <c r="B219" s="87"/>
      <c r="C219" s="87"/>
    </row>
    <row r="220" spans="1:3">
      <c r="A220" s="87"/>
      <c r="B220" s="87"/>
      <c r="C220" s="87"/>
    </row>
    <row r="221" spans="1:3">
      <c r="A221" s="87"/>
      <c r="B221" s="87"/>
      <c r="C221" s="87"/>
    </row>
    <row r="222" spans="1:3">
      <c r="A222" s="87"/>
      <c r="B222" s="87"/>
      <c r="C222" s="87"/>
    </row>
    <row r="223" spans="1:3">
      <c r="A223" s="87"/>
      <c r="B223" s="87"/>
      <c r="C223" s="87"/>
    </row>
    <row r="224" spans="1:3">
      <c r="A224" s="87"/>
      <c r="B224" s="87"/>
      <c r="C224" s="87"/>
    </row>
    <row r="225" spans="1:3">
      <c r="A225" s="87"/>
      <c r="B225" s="87"/>
      <c r="C225" s="87"/>
    </row>
    <row r="226" spans="1:3">
      <c r="A226" s="87"/>
      <c r="B226" s="87"/>
      <c r="C226" s="87"/>
    </row>
    <row r="227" spans="1:3">
      <c r="A227" s="87"/>
      <c r="B227" s="87"/>
      <c r="C227" s="87"/>
    </row>
    <row r="228" spans="1:3">
      <c r="A228" s="87"/>
      <c r="B228" s="87"/>
      <c r="C228" s="87"/>
    </row>
    <row r="229" spans="1:3">
      <c r="A229" s="87"/>
      <c r="B229" s="87"/>
      <c r="C229" s="87"/>
    </row>
    <row r="230" spans="1:3">
      <c r="A230" s="87"/>
      <c r="B230" s="87"/>
      <c r="C230" s="87"/>
    </row>
    <row r="231" spans="1:3">
      <c r="A231" s="87"/>
      <c r="B231" s="87"/>
      <c r="C231" s="87"/>
    </row>
    <row r="232" spans="1:3">
      <c r="A232" s="87"/>
      <c r="B232" s="87"/>
      <c r="C232" s="87"/>
    </row>
    <row r="233" spans="1:3">
      <c r="A233" s="87"/>
      <c r="B233" s="87"/>
      <c r="C233" s="87"/>
    </row>
    <row r="234" spans="1:3">
      <c r="A234" s="87"/>
      <c r="B234" s="87"/>
      <c r="C234" s="87"/>
    </row>
    <row r="235" spans="1:3">
      <c r="A235" s="87"/>
      <c r="B235" s="87"/>
      <c r="C235" s="87"/>
    </row>
    <row r="236" spans="1:3">
      <c r="A236" s="87"/>
      <c r="B236" s="87"/>
      <c r="C236" s="87"/>
    </row>
    <row r="237" spans="1:3">
      <c r="A237" s="87"/>
      <c r="B237" s="87"/>
      <c r="C237" s="87"/>
    </row>
    <row r="238" spans="1:3">
      <c r="A238" s="87"/>
      <c r="B238" s="87"/>
      <c r="C238" s="87"/>
    </row>
    <row r="239" spans="1:3">
      <c r="A239" s="87"/>
      <c r="B239" s="87"/>
      <c r="C239" s="87"/>
    </row>
    <row r="240" spans="1:3">
      <c r="A240" s="87"/>
      <c r="B240" s="87"/>
      <c r="C240" s="87"/>
    </row>
    <row r="241" spans="1:3">
      <c r="A241" s="87"/>
      <c r="B241" s="87"/>
      <c r="C241" s="87"/>
    </row>
    <row r="242" spans="1:3">
      <c r="A242" s="87"/>
      <c r="B242" s="87"/>
      <c r="C242" s="87"/>
    </row>
    <row r="243" spans="1:3">
      <c r="A243" s="87"/>
      <c r="B243" s="87"/>
      <c r="C243" s="87"/>
    </row>
    <row r="244" spans="1:3">
      <c r="A244" s="87"/>
      <c r="B244" s="87"/>
      <c r="C244" s="87"/>
    </row>
    <row r="245" spans="1:3">
      <c r="A245" s="87"/>
      <c r="B245" s="87"/>
      <c r="C245" s="87"/>
    </row>
    <row r="246" spans="1:3">
      <c r="A246" s="87"/>
      <c r="B246" s="87"/>
      <c r="C246" s="87"/>
    </row>
    <row r="247" spans="1:3">
      <c r="A247" s="87"/>
      <c r="B247" s="87"/>
      <c r="C247" s="87"/>
    </row>
    <row r="248" spans="1:3">
      <c r="A248" s="87"/>
      <c r="B248" s="87"/>
      <c r="C248" s="87"/>
    </row>
    <row r="249" spans="1:3">
      <c r="A249" s="87"/>
      <c r="B249" s="87"/>
      <c r="C249" s="87"/>
    </row>
    <row r="250" spans="1:3">
      <c r="A250" s="87"/>
      <c r="B250" s="87"/>
      <c r="C250" s="87"/>
    </row>
    <row r="251" spans="1:3">
      <c r="A251" s="87"/>
      <c r="B251" s="87"/>
      <c r="C251" s="87"/>
    </row>
    <row r="252" spans="1:3">
      <c r="A252" s="87"/>
      <c r="B252" s="87"/>
      <c r="C252" s="87"/>
    </row>
    <row r="253" spans="1:3">
      <c r="A253" s="87"/>
      <c r="B253" s="87"/>
      <c r="C253" s="87"/>
    </row>
    <row r="254" spans="1:3">
      <c r="A254" s="87"/>
      <c r="B254" s="87"/>
      <c r="C254" s="87"/>
    </row>
    <row r="255" spans="1:3">
      <c r="A255" s="87"/>
      <c r="B255" s="87"/>
      <c r="C255" s="87"/>
    </row>
    <row r="256" spans="1:3">
      <c r="A256" s="87"/>
      <c r="B256" s="87"/>
      <c r="C256" s="87"/>
    </row>
    <row r="257" spans="1:3">
      <c r="A257" s="87"/>
      <c r="B257" s="87"/>
      <c r="C257" s="87"/>
    </row>
    <row r="258" spans="1:3">
      <c r="A258" s="87"/>
      <c r="B258" s="87"/>
      <c r="C258" s="87"/>
    </row>
    <row r="259" spans="1:3">
      <c r="A259" s="87"/>
      <c r="B259" s="87"/>
      <c r="C259" s="87"/>
    </row>
    <row r="260" spans="1:3">
      <c r="A260" s="87"/>
      <c r="B260" s="87"/>
      <c r="C260" s="87"/>
    </row>
    <row r="261" spans="1:3">
      <c r="A261" s="87"/>
      <c r="B261" s="87"/>
      <c r="C261" s="87"/>
    </row>
    <row r="262" spans="1:3">
      <c r="A262" s="87"/>
      <c r="B262" s="87"/>
      <c r="C262" s="87"/>
    </row>
    <row r="263" spans="1:3">
      <c r="A263" s="87"/>
      <c r="B263" s="87"/>
      <c r="C263" s="87"/>
    </row>
    <row r="264" spans="1:3">
      <c r="A264" s="87"/>
      <c r="B264" s="87"/>
      <c r="C264" s="87"/>
    </row>
    <row r="265" spans="1:3">
      <c r="A265" s="87"/>
      <c r="B265" s="87"/>
      <c r="C265" s="87"/>
    </row>
    <row r="266" spans="1:3">
      <c r="A266" s="87"/>
      <c r="B266" s="87"/>
      <c r="C266" s="87"/>
    </row>
    <row r="267" spans="1:3">
      <c r="A267" s="87"/>
      <c r="B267" s="87"/>
      <c r="C267" s="87"/>
    </row>
    <row r="268" spans="1:3">
      <c r="A268" s="87"/>
      <c r="B268" s="87"/>
      <c r="C268" s="87"/>
    </row>
    <row r="269" spans="1:3">
      <c r="A269" s="87"/>
      <c r="B269" s="87"/>
      <c r="C269" s="87"/>
    </row>
    <row r="270" spans="1:3">
      <c r="A270" s="87"/>
      <c r="B270" s="87"/>
      <c r="C270" s="87"/>
    </row>
    <row r="271" spans="1:3">
      <c r="A271" s="87"/>
      <c r="B271" s="87"/>
      <c r="C271" s="87"/>
    </row>
    <row r="272" spans="1:3">
      <c r="A272" s="87"/>
      <c r="B272" s="87"/>
      <c r="C272" s="87"/>
    </row>
    <row r="273" spans="1:3">
      <c r="A273" s="87"/>
      <c r="B273" s="87"/>
      <c r="C273" s="87"/>
    </row>
    <row r="274" spans="1:3">
      <c r="A274" s="87"/>
      <c r="B274" s="87"/>
      <c r="C274" s="87"/>
    </row>
    <row r="275" spans="1:3">
      <c r="A275" s="87"/>
      <c r="B275" s="87"/>
      <c r="C275" s="87"/>
    </row>
    <row r="276" spans="1:3">
      <c r="A276" s="87"/>
      <c r="B276" s="87"/>
      <c r="C276" s="87"/>
    </row>
    <row r="277" spans="1:3">
      <c r="A277" s="87"/>
      <c r="B277" s="87"/>
      <c r="C277" s="87"/>
    </row>
    <row r="278" spans="1:3">
      <c r="A278" s="87"/>
      <c r="B278" s="87"/>
      <c r="C278" s="87"/>
    </row>
    <row r="279" spans="1:3">
      <c r="A279" s="87"/>
      <c r="B279" s="87"/>
      <c r="C279" s="87"/>
    </row>
    <row r="280" spans="1:3">
      <c r="A280" s="87"/>
      <c r="B280" s="87"/>
      <c r="C280" s="87"/>
    </row>
    <row r="281" spans="1:3">
      <c r="A281" s="87"/>
      <c r="B281" s="87"/>
      <c r="C281" s="87"/>
    </row>
    <row r="282" spans="1:3">
      <c r="A282" s="87"/>
      <c r="B282" s="87"/>
      <c r="C282" s="87"/>
    </row>
    <row r="283" spans="1:3">
      <c r="A283" s="87"/>
      <c r="B283" s="87"/>
      <c r="C283" s="87"/>
    </row>
    <row r="284" spans="1:3">
      <c r="A284" s="87"/>
      <c r="B284" s="87"/>
      <c r="C284" s="87"/>
    </row>
    <row r="285" spans="1:3">
      <c r="A285" s="87"/>
      <c r="B285" s="87"/>
      <c r="C285" s="87"/>
    </row>
    <row r="286" spans="1:3">
      <c r="A286" s="87"/>
      <c r="B286" s="87"/>
      <c r="C286" s="87"/>
    </row>
    <row r="287" spans="1:3">
      <c r="A287" s="87"/>
      <c r="B287" s="87"/>
      <c r="C287" s="87"/>
    </row>
    <row r="288" spans="1:3">
      <c r="A288" s="87"/>
      <c r="B288" s="87"/>
      <c r="C288" s="87"/>
    </row>
    <row r="289" spans="1:3">
      <c r="A289" s="87"/>
      <c r="B289" s="87"/>
      <c r="C289" s="87"/>
    </row>
    <row r="290" spans="1:3">
      <c r="A290" s="87"/>
      <c r="B290" s="87"/>
      <c r="C290" s="87"/>
    </row>
    <row r="291" spans="1:3">
      <c r="A291" s="87"/>
      <c r="B291" s="87"/>
      <c r="C291" s="87"/>
    </row>
    <row r="292" spans="1:3">
      <c r="A292" s="87"/>
      <c r="B292" s="87"/>
      <c r="C292" s="87"/>
    </row>
    <row r="293" spans="1:3">
      <c r="A293" s="87"/>
      <c r="B293" s="87"/>
      <c r="C293" s="87"/>
    </row>
    <row r="294" spans="1:3">
      <c r="A294" s="87"/>
      <c r="B294" s="87"/>
      <c r="C294" s="87"/>
    </row>
    <row r="295" spans="1:3">
      <c r="A295" s="87"/>
      <c r="B295" s="87"/>
      <c r="C295" s="87"/>
    </row>
    <row r="296" spans="1:3">
      <c r="A296" s="87"/>
      <c r="B296" s="87"/>
      <c r="C296" s="87"/>
    </row>
    <row r="297" spans="1:3">
      <c r="A297" s="87"/>
      <c r="B297" s="87"/>
      <c r="C297" s="87"/>
    </row>
    <row r="298" spans="1:3">
      <c r="A298" s="87"/>
      <c r="B298" s="87"/>
      <c r="C298" s="87"/>
    </row>
    <row r="299" spans="1:3">
      <c r="A299" s="87"/>
      <c r="B299" s="87"/>
      <c r="C299" s="87"/>
    </row>
    <row r="300" spans="1:3">
      <c r="A300" s="87"/>
      <c r="B300" s="87"/>
      <c r="C300" s="87"/>
    </row>
    <row r="301" spans="1:3">
      <c r="A301" s="87"/>
      <c r="B301" s="87"/>
      <c r="C301" s="87"/>
    </row>
    <row r="302" spans="1:3">
      <c r="A302" s="87"/>
      <c r="B302" s="87"/>
      <c r="C302" s="87"/>
    </row>
    <row r="303" spans="1:3">
      <c r="A303" s="87"/>
      <c r="B303" s="87"/>
      <c r="C303" s="87"/>
    </row>
    <row r="304" spans="1:3">
      <c r="A304" s="87"/>
      <c r="B304" s="87"/>
      <c r="C304" s="87"/>
    </row>
    <row r="305" spans="1:3">
      <c r="A305" s="87"/>
      <c r="B305" s="87"/>
      <c r="C305" s="87"/>
    </row>
    <row r="306" spans="1:3">
      <c r="A306" s="87"/>
      <c r="B306" s="87"/>
      <c r="C306" s="87"/>
    </row>
    <row r="307" spans="1:3">
      <c r="A307" s="87"/>
      <c r="B307" s="87"/>
      <c r="C307" s="87"/>
    </row>
    <row r="308" spans="1:3">
      <c r="A308" s="87"/>
      <c r="B308" s="87"/>
      <c r="C308" s="87"/>
    </row>
    <row r="309" spans="1:3">
      <c r="A309" s="87"/>
      <c r="B309" s="87"/>
      <c r="C309" s="87"/>
    </row>
    <row r="310" spans="1:3">
      <c r="A310" s="87"/>
      <c r="B310" s="87"/>
      <c r="C310" s="87"/>
    </row>
    <row r="311" spans="1:3">
      <c r="A311" s="87"/>
      <c r="B311" s="87"/>
      <c r="C311" s="87"/>
    </row>
    <row r="312" spans="1:3">
      <c r="A312" s="87"/>
      <c r="B312" s="87"/>
      <c r="C312" s="87"/>
    </row>
    <row r="313" spans="1:3">
      <c r="A313" s="87"/>
      <c r="B313" s="87"/>
      <c r="C313" s="87"/>
    </row>
    <row r="314" spans="1:3">
      <c r="A314" s="87"/>
      <c r="B314" s="87"/>
      <c r="C314" s="87"/>
    </row>
    <row r="315" spans="1:3">
      <c r="A315" s="87"/>
      <c r="B315" s="87"/>
      <c r="C315" s="87"/>
    </row>
    <row r="316" spans="1:3">
      <c r="A316" s="87"/>
      <c r="B316" s="87"/>
      <c r="C316" s="87"/>
    </row>
    <row r="317" spans="1:3">
      <c r="A317" s="87"/>
      <c r="B317" s="87"/>
      <c r="C317" s="87"/>
    </row>
    <row r="318" spans="1:3">
      <c r="A318" s="87"/>
      <c r="B318" s="87"/>
      <c r="C318" s="87"/>
    </row>
    <row r="319" spans="1:3">
      <c r="A319" s="87"/>
      <c r="B319" s="87"/>
      <c r="C319" s="87"/>
    </row>
    <row r="320" spans="1:3">
      <c r="A320" s="87"/>
      <c r="B320" s="87"/>
      <c r="C320" s="87"/>
    </row>
    <row r="321" spans="1:3">
      <c r="A321" s="87"/>
      <c r="B321" s="87"/>
      <c r="C321" s="87"/>
    </row>
    <row r="322" spans="1:3">
      <c r="A322" s="87"/>
      <c r="B322" s="87"/>
      <c r="C322" s="87"/>
    </row>
    <row r="323" spans="1:3">
      <c r="A323" s="87"/>
      <c r="B323" s="87"/>
      <c r="C323" s="87"/>
    </row>
    <row r="324" spans="1:3">
      <c r="A324" s="87"/>
      <c r="B324" s="87"/>
      <c r="C324" s="87"/>
    </row>
    <row r="325" spans="1:3">
      <c r="A325" s="87"/>
      <c r="B325" s="87"/>
      <c r="C325" s="87"/>
    </row>
    <row r="326" spans="1:3">
      <c r="A326" s="87"/>
      <c r="B326" s="87"/>
      <c r="C326" s="87"/>
    </row>
    <row r="327" spans="1:3">
      <c r="A327" s="87"/>
      <c r="B327" s="87"/>
      <c r="C327" s="87"/>
    </row>
    <row r="328" spans="1:3">
      <c r="A328" s="87"/>
      <c r="B328" s="87"/>
      <c r="C328" s="87"/>
    </row>
    <row r="329" spans="1:3">
      <c r="A329" s="87"/>
      <c r="B329" s="87"/>
      <c r="C329" s="87"/>
    </row>
    <row r="330" spans="1:3">
      <c r="A330" s="87"/>
      <c r="B330" s="87"/>
      <c r="C330" s="87"/>
    </row>
    <row r="331" spans="1:3">
      <c r="A331" s="87"/>
      <c r="B331" s="87"/>
      <c r="C331" s="87"/>
    </row>
    <row r="332" spans="1:3">
      <c r="A332" s="87"/>
      <c r="B332" s="87"/>
      <c r="C332" s="87"/>
    </row>
    <row r="333" spans="1:3">
      <c r="A333" s="87"/>
      <c r="B333" s="87"/>
      <c r="C333" s="87"/>
    </row>
    <row r="334" spans="1:3">
      <c r="A334" s="87"/>
      <c r="B334" s="87"/>
      <c r="C334" s="87"/>
    </row>
    <row r="335" spans="1:3">
      <c r="A335" s="87"/>
      <c r="B335" s="87"/>
      <c r="C335" s="87"/>
    </row>
    <row r="336" spans="1:3">
      <c r="A336" s="87"/>
      <c r="B336" s="87"/>
      <c r="C336" s="87"/>
    </row>
    <row r="337" spans="1:3">
      <c r="A337" s="87"/>
      <c r="B337" s="87"/>
      <c r="C337" s="87"/>
    </row>
    <row r="338" spans="1:3">
      <c r="A338" s="87"/>
      <c r="B338" s="87"/>
      <c r="C338" s="87"/>
    </row>
    <row r="339" spans="1:3">
      <c r="A339" s="87"/>
      <c r="B339" s="87"/>
      <c r="C339" s="87"/>
    </row>
    <row r="340" spans="1:3">
      <c r="A340" s="87"/>
      <c r="B340" s="87"/>
      <c r="C340" s="87"/>
    </row>
    <row r="341" spans="1:3">
      <c r="A341" s="87"/>
      <c r="B341" s="87"/>
      <c r="C341" s="87"/>
    </row>
    <row r="342" spans="1:3">
      <c r="A342" s="87"/>
      <c r="B342" s="87"/>
      <c r="C342" s="87"/>
    </row>
    <row r="343" spans="1:3">
      <c r="A343" s="87"/>
      <c r="B343" s="87"/>
      <c r="C343" s="87"/>
    </row>
    <row r="344" spans="1:3">
      <c r="A344" s="87"/>
      <c r="B344" s="87"/>
      <c r="C344" s="87"/>
    </row>
    <row r="345" spans="1:3">
      <c r="A345" s="87"/>
      <c r="B345" s="87"/>
      <c r="C345" s="87"/>
    </row>
    <row r="346" spans="1:3">
      <c r="A346" s="87"/>
      <c r="B346" s="87"/>
      <c r="C346" s="87"/>
    </row>
    <row r="347" spans="1:3">
      <c r="A347" s="87"/>
      <c r="B347" s="87"/>
      <c r="C347" s="87"/>
    </row>
    <row r="348" spans="1:3">
      <c r="A348" s="87"/>
      <c r="B348" s="87"/>
      <c r="C348" s="87"/>
    </row>
    <row r="349" spans="1:3">
      <c r="A349" s="87"/>
      <c r="B349" s="87"/>
      <c r="C349" s="87"/>
    </row>
    <row r="350" spans="1:3">
      <c r="A350" s="87"/>
      <c r="B350" s="87"/>
      <c r="C350" s="87"/>
    </row>
    <row r="351" spans="1:3">
      <c r="A351" s="87"/>
      <c r="B351" s="87"/>
      <c r="C351" s="87"/>
    </row>
    <row r="352" spans="1:3">
      <c r="A352" s="87"/>
      <c r="B352" s="87"/>
      <c r="C352" s="87"/>
    </row>
    <row r="353" spans="1:3">
      <c r="A353" s="87"/>
      <c r="B353" s="87"/>
      <c r="C353" s="87"/>
    </row>
    <row r="354" spans="1:3">
      <c r="A354" s="87"/>
      <c r="B354" s="87"/>
      <c r="C354" s="87"/>
    </row>
    <row r="355" spans="1:3">
      <c r="A355" s="87"/>
      <c r="B355" s="87"/>
      <c r="C355" s="87"/>
    </row>
    <row r="356" spans="1:3">
      <c r="A356" s="87"/>
      <c r="B356" s="87"/>
      <c r="C356" s="87"/>
    </row>
    <row r="357" spans="1:3">
      <c r="A357" s="87"/>
      <c r="B357" s="87"/>
      <c r="C357" s="87"/>
    </row>
    <row r="358" spans="1:3">
      <c r="A358" s="87"/>
      <c r="B358" s="87"/>
      <c r="C358" s="87"/>
    </row>
    <row r="359" spans="1:3">
      <c r="A359" s="87"/>
      <c r="B359" s="87"/>
      <c r="C359" s="87"/>
    </row>
    <row r="360" spans="1:3">
      <c r="A360" s="87"/>
      <c r="B360" s="87"/>
      <c r="C360" s="87"/>
    </row>
    <row r="361" spans="1:3">
      <c r="A361" s="87"/>
      <c r="B361" s="87"/>
      <c r="C361" s="87"/>
    </row>
    <row r="362" spans="1:3">
      <c r="A362" s="87"/>
      <c r="B362" s="87"/>
      <c r="C362" s="87"/>
    </row>
    <row r="363" spans="1:3">
      <c r="A363" s="87"/>
      <c r="B363" s="87"/>
      <c r="C363" s="87"/>
    </row>
    <row r="364" spans="1:3">
      <c r="A364" s="87"/>
      <c r="B364" s="87"/>
      <c r="C364" s="87"/>
    </row>
    <row r="365" spans="1:3">
      <c r="A365" s="87"/>
      <c r="B365" s="87"/>
      <c r="C365" s="87"/>
    </row>
    <row r="366" spans="1:3">
      <c r="A366" s="87"/>
      <c r="B366" s="87"/>
      <c r="C366" s="87"/>
    </row>
    <row r="367" spans="1:3">
      <c r="A367" s="87"/>
      <c r="B367" s="87"/>
      <c r="C367" s="87"/>
    </row>
    <row r="368" spans="1:3">
      <c r="A368" s="87"/>
      <c r="B368" s="87"/>
      <c r="C368" s="87"/>
    </row>
    <row r="369" spans="1:3">
      <c r="A369" s="87"/>
      <c r="B369" s="87"/>
      <c r="C369" s="87"/>
    </row>
    <row r="370" spans="1:3">
      <c r="A370" s="87"/>
      <c r="B370" s="87"/>
      <c r="C370" s="87"/>
    </row>
    <row r="371" spans="1:3">
      <c r="A371" s="87"/>
      <c r="B371" s="87"/>
      <c r="C371" s="87"/>
    </row>
    <row r="372" spans="1:3">
      <c r="A372" s="87"/>
      <c r="B372" s="87"/>
      <c r="C372" s="87"/>
    </row>
    <row r="373" spans="1:3">
      <c r="A373" s="87"/>
      <c r="B373" s="87"/>
      <c r="C373" s="87"/>
    </row>
    <row r="374" spans="1:3">
      <c r="A374" s="87"/>
      <c r="B374" s="87"/>
      <c r="C374" s="87"/>
    </row>
    <row r="375" spans="1:3">
      <c r="A375" s="87"/>
      <c r="B375" s="87"/>
      <c r="C375" s="87"/>
    </row>
    <row r="376" spans="1:3">
      <c r="A376" s="87"/>
      <c r="B376" s="87"/>
      <c r="C376" s="87"/>
    </row>
    <row r="377" spans="1:3">
      <c r="A377" s="87"/>
      <c r="B377" s="87"/>
      <c r="C377" s="87"/>
    </row>
    <row r="378" spans="1:3">
      <c r="A378" s="87"/>
      <c r="B378" s="87"/>
      <c r="C378" s="87"/>
    </row>
    <row r="379" spans="1:3">
      <c r="A379" s="87"/>
      <c r="B379" s="87"/>
      <c r="C379" s="87"/>
    </row>
    <row r="380" spans="1:3">
      <c r="A380" s="87"/>
      <c r="B380" s="87"/>
      <c r="C380" s="87"/>
    </row>
    <row r="381" spans="1:3">
      <c r="A381" s="87"/>
      <c r="B381" s="87"/>
      <c r="C381" s="87"/>
    </row>
    <row r="382" spans="1:3">
      <c r="A382" s="87"/>
      <c r="B382" s="87"/>
      <c r="C382" s="87"/>
    </row>
    <row r="383" spans="1:3">
      <c r="A383" s="87"/>
      <c r="B383" s="87"/>
      <c r="C383" s="87"/>
    </row>
    <row r="384" spans="1:3">
      <c r="A384" s="87"/>
      <c r="B384" s="87"/>
      <c r="C384" s="87"/>
    </row>
    <row r="385" spans="1:3">
      <c r="A385" s="87"/>
      <c r="B385" s="87"/>
      <c r="C385" s="87"/>
    </row>
    <row r="386" spans="1:3">
      <c r="A386" s="87"/>
      <c r="B386" s="87"/>
      <c r="C386" s="87"/>
    </row>
    <row r="387" spans="1:3">
      <c r="A387" s="87"/>
      <c r="B387" s="87"/>
      <c r="C387" s="87"/>
    </row>
    <row r="388" spans="1:3">
      <c r="A388" s="87"/>
      <c r="B388" s="87"/>
      <c r="C388" s="87"/>
    </row>
    <row r="389" spans="1:3">
      <c r="A389" s="87"/>
      <c r="B389" s="87"/>
      <c r="C389" s="87"/>
    </row>
    <row r="390" spans="1:3">
      <c r="A390" s="87"/>
      <c r="B390" s="87"/>
      <c r="C390" s="87"/>
    </row>
    <row r="391" spans="1:3">
      <c r="A391" s="87"/>
      <c r="B391" s="87"/>
      <c r="C391" s="87"/>
    </row>
    <row r="392" spans="1:3">
      <c r="A392" s="87"/>
      <c r="B392" s="87"/>
      <c r="C392" s="87"/>
    </row>
    <row r="393" spans="1:3">
      <c r="A393" s="87"/>
      <c r="B393" s="87"/>
      <c r="C393" s="87"/>
    </row>
    <row r="394" spans="1:3">
      <c r="A394" s="87"/>
      <c r="B394" s="87"/>
      <c r="C394" s="87"/>
    </row>
    <row r="395" spans="1:3">
      <c r="A395" s="87"/>
      <c r="B395" s="87"/>
      <c r="C395" s="87"/>
    </row>
    <row r="396" spans="1:3">
      <c r="A396" s="87"/>
      <c r="B396" s="87"/>
      <c r="C396" s="87"/>
    </row>
    <row r="397" spans="1:3">
      <c r="A397" s="87"/>
      <c r="B397" s="87"/>
      <c r="C397" s="87"/>
    </row>
    <row r="398" spans="1:3">
      <c r="A398" s="87"/>
      <c r="B398" s="87"/>
      <c r="C398" s="87"/>
    </row>
    <row r="399" spans="1:3">
      <c r="A399" s="87"/>
      <c r="B399" s="87"/>
      <c r="C399" s="87"/>
    </row>
    <row r="400" spans="1:3">
      <c r="A400" s="87"/>
      <c r="B400" s="87"/>
      <c r="C400" s="87"/>
    </row>
    <row r="401" spans="1:3">
      <c r="A401" s="87"/>
      <c r="B401" s="87"/>
      <c r="C401" s="87"/>
    </row>
    <row r="402" spans="1:3">
      <c r="A402" s="87"/>
      <c r="B402" s="87"/>
      <c r="C402" s="87"/>
    </row>
    <row r="403" spans="1:3">
      <c r="A403" s="87"/>
      <c r="B403" s="87"/>
      <c r="C403" s="87"/>
    </row>
    <row r="404" spans="1:3">
      <c r="A404" s="87"/>
      <c r="B404" s="87"/>
      <c r="C404" s="87"/>
    </row>
    <row r="405" spans="1:3">
      <c r="A405" s="87"/>
      <c r="B405" s="87"/>
      <c r="C405" s="87"/>
    </row>
    <row r="406" spans="1:3">
      <c r="A406" s="87"/>
      <c r="B406" s="87"/>
      <c r="C406" s="87"/>
    </row>
    <row r="407" spans="1:3">
      <c r="A407" s="87"/>
      <c r="B407" s="87"/>
      <c r="C407" s="87"/>
    </row>
    <row r="408" spans="1:3">
      <c r="A408" s="87"/>
      <c r="B408" s="87"/>
      <c r="C408" s="87"/>
    </row>
    <row r="409" spans="1:3">
      <c r="A409" s="87"/>
      <c r="B409" s="87"/>
      <c r="C409" s="87"/>
    </row>
    <row r="410" spans="1:3">
      <c r="A410" s="87"/>
      <c r="B410" s="87"/>
      <c r="C410" s="87"/>
    </row>
    <row r="411" spans="1:3">
      <c r="A411" s="87"/>
      <c r="B411" s="87"/>
      <c r="C411" s="87"/>
    </row>
    <row r="412" spans="1:3">
      <c r="A412" s="87"/>
      <c r="B412" s="87"/>
      <c r="C412" s="87"/>
    </row>
    <row r="413" spans="1:3">
      <c r="A413" s="87"/>
      <c r="B413" s="87"/>
      <c r="C413" s="87"/>
    </row>
    <row r="414" spans="1:3">
      <c r="A414" s="87"/>
      <c r="B414" s="87"/>
      <c r="C414" s="87"/>
    </row>
    <row r="415" spans="1:3">
      <c r="A415" s="87"/>
      <c r="B415" s="87"/>
      <c r="C415" s="87"/>
    </row>
    <row r="416" spans="1:3">
      <c r="A416" s="87"/>
      <c r="B416" s="87"/>
      <c r="C416" s="87"/>
    </row>
    <row r="417" spans="1:3">
      <c r="A417" s="87"/>
      <c r="B417" s="87"/>
      <c r="C417" s="87"/>
    </row>
    <row r="418" spans="1:3">
      <c r="A418" s="87"/>
      <c r="B418" s="87"/>
      <c r="C418" s="87"/>
    </row>
    <row r="419" spans="1:3">
      <c r="A419" s="87"/>
      <c r="B419" s="87"/>
      <c r="C419" s="87"/>
    </row>
    <row r="420" spans="1:3">
      <c r="A420" s="87"/>
      <c r="B420" s="87"/>
      <c r="C420" s="87"/>
    </row>
    <row r="421" spans="1:3">
      <c r="A421" s="87"/>
      <c r="B421" s="87"/>
      <c r="C421" s="87"/>
    </row>
    <row r="422" spans="1:3">
      <c r="A422" s="87"/>
      <c r="B422" s="87"/>
      <c r="C422" s="87"/>
    </row>
    <row r="423" spans="1:3">
      <c r="A423" s="87"/>
      <c r="B423" s="87"/>
      <c r="C423" s="87"/>
    </row>
    <row r="424" spans="1:3">
      <c r="A424" s="87"/>
      <c r="B424" s="87"/>
      <c r="C424" s="87"/>
    </row>
    <row r="425" spans="1:3">
      <c r="A425" s="87"/>
      <c r="B425" s="87"/>
      <c r="C425" s="87"/>
    </row>
    <row r="426" spans="1:3">
      <c r="A426" s="87"/>
      <c r="B426" s="87"/>
      <c r="C426" s="87"/>
    </row>
    <row r="427" spans="1:3">
      <c r="A427" s="87"/>
      <c r="B427" s="87"/>
      <c r="C427" s="87"/>
    </row>
    <row r="428" spans="1:3">
      <c r="A428" s="87"/>
      <c r="B428" s="87"/>
      <c r="C428" s="87"/>
    </row>
    <row r="429" spans="1:3">
      <c r="A429" s="87"/>
      <c r="B429" s="87"/>
      <c r="C429" s="87"/>
    </row>
    <row r="430" spans="1:3">
      <c r="A430" s="87"/>
      <c r="B430" s="87"/>
      <c r="C430" s="87"/>
    </row>
    <row r="431" spans="1:3">
      <c r="A431" s="87"/>
      <c r="B431" s="87"/>
      <c r="C431" s="87"/>
    </row>
    <row r="432" spans="1:3">
      <c r="A432" s="87"/>
      <c r="B432" s="87"/>
      <c r="C432" s="87"/>
    </row>
    <row r="433" spans="1:3">
      <c r="A433" s="87"/>
      <c r="B433" s="87"/>
      <c r="C433" s="87"/>
    </row>
    <row r="434" spans="1:3">
      <c r="A434" s="87"/>
      <c r="B434" s="87"/>
      <c r="C434" s="87"/>
    </row>
    <row r="435" spans="1:3">
      <c r="A435" s="87"/>
      <c r="B435" s="87"/>
      <c r="C435" s="87"/>
    </row>
    <row r="436" spans="1:3">
      <c r="A436" s="87"/>
      <c r="B436" s="87"/>
      <c r="C436" s="87"/>
    </row>
    <row r="437" spans="1:3">
      <c r="A437" s="87"/>
      <c r="B437" s="87"/>
      <c r="C437" s="87"/>
    </row>
    <row r="438" spans="1:3">
      <c r="A438" s="87"/>
      <c r="B438" s="87"/>
      <c r="C438" s="87"/>
    </row>
    <row r="439" spans="1:3">
      <c r="A439" s="87"/>
      <c r="B439" s="87"/>
      <c r="C439" s="87"/>
    </row>
    <row r="440" spans="1:3">
      <c r="A440" s="87"/>
      <c r="B440" s="87"/>
      <c r="C440" s="87"/>
    </row>
    <row r="441" spans="1:3">
      <c r="A441" s="87"/>
      <c r="B441" s="87"/>
      <c r="C441" s="87"/>
    </row>
    <row r="442" spans="1:3">
      <c r="A442" s="87"/>
      <c r="B442" s="87"/>
      <c r="C442" s="87"/>
    </row>
    <row r="443" spans="1:3">
      <c r="A443" s="87"/>
      <c r="B443" s="87"/>
      <c r="C443" s="87"/>
    </row>
    <row r="444" spans="1:3">
      <c r="A444" s="87"/>
      <c r="B444" s="87"/>
      <c r="C444" s="87"/>
    </row>
    <row r="445" spans="1:3">
      <c r="A445" s="87"/>
      <c r="B445" s="87"/>
      <c r="C445" s="87"/>
    </row>
    <row r="446" spans="1:3">
      <c r="A446" s="87"/>
      <c r="B446" s="87"/>
      <c r="C446" s="87"/>
    </row>
    <row r="447" spans="1:3">
      <c r="A447" s="87"/>
      <c r="B447" s="87"/>
      <c r="C447" s="87"/>
    </row>
    <row r="448" spans="1:3">
      <c r="A448" s="87"/>
      <c r="B448" s="87"/>
      <c r="C448" s="87"/>
    </row>
    <row r="449" spans="1:3">
      <c r="A449" s="87"/>
      <c r="B449" s="87"/>
      <c r="C449" s="87"/>
    </row>
    <row r="450" spans="1:3">
      <c r="A450" s="87"/>
      <c r="B450" s="87"/>
      <c r="C450" s="87"/>
    </row>
    <row r="451" spans="1:3">
      <c r="A451" s="87"/>
      <c r="B451" s="87"/>
      <c r="C451" s="87"/>
    </row>
    <row r="452" spans="1:3">
      <c r="A452" s="87"/>
      <c r="B452" s="87"/>
      <c r="C452" s="87"/>
    </row>
    <row r="453" spans="1:3">
      <c r="A453" s="87"/>
      <c r="B453" s="87"/>
      <c r="C453" s="87"/>
    </row>
    <row r="454" spans="1:3">
      <c r="A454" s="87"/>
      <c r="B454" s="87"/>
      <c r="C454" s="87"/>
    </row>
    <row r="455" spans="1:3">
      <c r="A455" s="87"/>
      <c r="B455" s="87"/>
      <c r="C455" s="87"/>
    </row>
    <row r="456" spans="1:3">
      <c r="A456" s="87"/>
      <c r="B456" s="87"/>
      <c r="C456" s="87"/>
    </row>
    <row r="457" spans="1:3">
      <c r="A457" s="87"/>
      <c r="B457" s="87"/>
      <c r="C457" s="87"/>
    </row>
    <row r="458" spans="1:3">
      <c r="A458" s="87"/>
      <c r="B458" s="87"/>
      <c r="C458" s="87"/>
    </row>
    <row r="459" spans="1:3">
      <c r="A459" s="87"/>
      <c r="B459" s="87"/>
      <c r="C459" s="87"/>
    </row>
    <row r="460" spans="1:3">
      <c r="A460" s="87"/>
      <c r="B460" s="87"/>
      <c r="C460" s="87"/>
    </row>
    <row r="461" spans="1:3">
      <c r="A461" s="87"/>
      <c r="B461" s="87"/>
      <c r="C461" s="87"/>
    </row>
    <row r="462" spans="1:3">
      <c r="A462" s="87"/>
      <c r="B462" s="87"/>
      <c r="C462" s="87"/>
    </row>
    <row r="463" spans="1:3">
      <c r="A463" s="87"/>
      <c r="B463" s="87"/>
      <c r="C463" s="87"/>
    </row>
    <row r="464" spans="1:3">
      <c r="A464" s="87"/>
      <c r="B464" s="87"/>
      <c r="C464" s="87"/>
    </row>
    <row r="465" spans="1:3">
      <c r="A465" s="87"/>
      <c r="B465" s="87"/>
      <c r="C465" s="87"/>
    </row>
    <row r="466" spans="1:3">
      <c r="A466" s="87"/>
      <c r="B466" s="87"/>
      <c r="C466" s="87"/>
    </row>
    <row r="467" spans="1:3">
      <c r="A467" s="87"/>
      <c r="B467" s="87"/>
      <c r="C467" s="87"/>
    </row>
    <row r="468" spans="1:3">
      <c r="A468" s="87"/>
      <c r="B468" s="87"/>
      <c r="C468" s="87"/>
    </row>
    <row r="469" spans="1:3">
      <c r="A469" s="87"/>
      <c r="B469" s="87"/>
      <c r="C469" s="87"/>
    </row>
    <row r="470" spans="1:3">
      <c r="A470" s="87"/>
      <c r="B470" s="87"/>
      <c r="C470" s="87"/>
    </row>
    <row r="471" spans="1:3">
      <c r="A471" s="87"/>
      <c r="B471" s="87"/>
      <c r="C471" s="87"/>
    </row>
    <row r="472" spans="1:3">
      <c r="A472" s="87"/>
      <c r="B472" s="87"/>
      <c r="C472" s="87"/>
    </row>
    <row r="473" spans="1:3">
      <c r="A473" s="87"/>
      <c r="B473" s="87"/>
      <c r="C473" s="87"/>
    </row>
    <row r="474" spans="1:3">
      <c r="A474" s="87"/>
      <c r="B474" s="87"/>
      <c r="C474" s="87"/>
    </row>
    <row r="475" spans="1:3">
      <c r="A475" s="87"/>
      <c r="B475" s="87"/>
      <c r="C475" s="87"/>
    </row>
    <row r="476" spans="1:3">
      <c r="A476" s="87"/>
      <c r="B476" s="87"/>
      <c r="C476" s="87"/>
    </row>
    <row r="477" spans="1:3">
      <c r="A477" s="87"/>
      <c r="B477" s="87"/>
      <c r="C477" s="87"/>
    </row>
    <row r="478" spans="1:3">
      <c r="A478" s="87"/>
      <c r="B478" s="87"/>
      <c r="C478" s="87"/>
    </row>
    <row r="479" spans="1:3">
      <c r="A479" s="87"/>
      <c r="B479" s="87"/>
      <c r="C479" s="87"/>
    </row>
    <row r="480" spans="1:3">
      <c r="A480" s="87"/>
      <c r="B480" s="87"/>
      <c r="C480" s="87"/>
    </row>
    <row r="481" spans="1:3">
      <c r="A481" s="87"/>
      <c r="B481" s="87"/>
      <c r="C481" s="87"/>
    </row>
    <row r="482" spans="1:3">
      <c r="A482" s="87"/>
      <c r="B482" s="87"/>
      <c r="C482" s="87"/>
    </row>
    <row r="483" spans="1:3">
      <c r="A483" s="87"/>
      <c r="B483" s="87"/>
      <c r="C483" s="87"/>
    </row>
    <row r="484" spans="1:3">
      <c r="A484" s="87"/>
      <c r="B484" s="87"/>
      <c r="C484" s="87"/>
    </row>
    <row r="485" spans="1:3">
      <c r="A485" s="87"/>
      <c r="B485" s="87"/>
      <c r="C485" s="87"/>
    </row>
    <row r="486" spans="1:3">
      <c r="A486" s="87"/>
      <c r="B486" s="87"/>
      <c r="C486" s="87"/>
    </row>
    <row r="487" spans="1:3">
      <c r="A487" s="87"/>
      <c r="B487" s="87"/>
      <c r="C487" s="87"/>
    </row>
    <row r="488" spans="1:3">
      <c r="A488" s="87"/>
      <c r="B488" s="87"/>
      <c r="C488" s="87"/>
    </row>
    <row r="489" spans="1:3">
      <c r="A489" s="87"/>
      <c r="B489" s="87"/>
      <c r="C489" s="87"/>
    </row>
    <row r="490" spans="1:3">
      <c r="A490" s="87"/>
      <c r="B490" s="87"/>
      <c r="C490" s="87"/>
    </row>
    <row r="491" spans="1:3">
      <c r="A491" s="87"/>
      <c r="B491" s="87"/>
      <c r="C491" s="87"/>
    </row>
    <row r="492" spans="1:3">
      <c r="A492" s="87"/>
      <c r="B492" s="87"/>
      <c r="C492" s="87"/>
    </row>
    <row r="493" spans="1:3">
      <c r="A493" s="87"/>
      <c r="B493" s="87"/>
      <c r="C493" s="87"/>
    </row>
    <row r="494" spans="1:3">
      <c r="A494" s="87"/>
      <c r="B494" s="87"/>
      <c r="C494" s="87"/>
    </row>
    <row r="495" spans="1:3">
      <c r="A495" s="87"/>
      <c r="B495" s="87"/>
      <c r="C495" s="87"/>
    </row>
    <row r="496" spans="1:3">
      <c r="A496" s="87"/>
      <c r="B496" s="87"/>
      <c r="C496" s="87"/>
    </row>
    <row r="497" spans="1:3">
      <c r="A497" s="87"/>
      <c r="B497" s="87"/>
      <c r="C497" s="87"/>
    </row>
    <row r="498" spans="1:3">
      <c r="A498" s="87"/>
      <c r="B498" s="87"/>
      <c r="C498" s="87"/>
    </row>
    <row r="499" spans="1:3">
      <c r="A499" s="87"/>
      <c r="B499" s="87"/>
      <c r="C499" s="87"/>
    </row>
    <row r="500" spans="1:3">
      <c r="A500" s="87"/>
      <c r="B500" s="87"/>
      <c r="C500" s="87"/>
    </row>
    <row r="501" spans="1:3">
      <c r="A501" s="87"/>
      <c r="B501" s="87"/>
      <c r="C501" s="87"/>
    </row>
    <row r="502" spans="1:3">
      <c r="A502" s="87"/>
      <c r="B502" s="87"/>
      <c r="C502" s="87"/>
    </row>
    <row r="503" spans="1:3">
      <c r="A503" s="87"/>
      <c r="B503" s="87"/>
      <c r="C503" s="87"/>
    </row>
    <row r="504" spans="1:3">
      <c r="A504" s="87"/>
      <c r="B504" s="87"/>
      <c r="C504" s="87"/>
    </row>
    <row r="505" spans="1:3">
      <c r="A505" s="87"/>
      <c r="B505" s="87"/>
      <c r="C505" s="87"/>
    </row>
    <row r="506" spans="1:3">
      <c r="A506" s="87"/>
      <c r="B506" s="87"/>
      <c r="C506" s="87"/>
    </row>
    <row r="507" spans="1:3">
      <c r="A507" s="87"/>
      <c r="B507" s="87"/>
      <c r="C507" s="87"/>
    </row>
    <row r="508" spans="1:3">
      <c r="A508" s="87"/>
      <c r="B508" s="87"/>
      <c r="C508" s="87"/>
    </row>
    <row r="509" spans="1:3">
      <c r="A509" s="87"/>
      <c r="B509" s="87"/>
      <c r="C509" s="87"/>
    </row>
    <row r="510" spans="1:3">
      <c r="A510" s="87"/>
      <c r="B510" s="87"/>
      <c r="C510" s="87"/>
    </row>
    <row r="511" spans="1:3">
      <c r="A511" s="87"/>
      <c r="B511" s="87"/>
      <c r="C511" s="87"/>
    </row>
    <row r="512" spans="1:3">
      <c r="A512" s="87"/>
      <c r="B512" s="87"/>
      <c r="C512" s="87"/>
    </row>
    <row r="513" spans="1:3">
      <c r="A513" s="87"/>
      <c r="B513" s="87"/>
      <c r="C513" s="87"/>
    </row>
    <row r="514" spans="1:3">
      <c r="A514" s="87"/>
      <c r="B514" s="87"/>
      <c r="C514" s="87"/>
    </row>
    <row r="515" spans="1:3">
      <c r="A515" s="87"/>
      <c r="B515" s="87"/>
      <c r="C515" s="87"/>
    </row>
    <row r="516" spans="1:3">
      <c r="A516" s="87"/>
      <c r="B516" s="87"/>
      <c r="C516" s="87"/>
    </row>
    <row r="517" spans="1:3">
      <c r="A517" s="87"/>
      <c r="B517" s="87"/>
      <c r="C517" s="87"/>
    </row>
    <row r="518" spans="1:3">
      <c r="A518" s="87"/>
      <c r="B518" s="87"/>
      <c r="C518" s="87"/>
    </row>
    <row r="519" spans="1:3">
      <c r="A519" s="87"/>
      <c r="B519" s="87"/>
      <c r="C519" s="87"/>
    </row>
    <row r="520" spans="1:3">
      <c r="A520" s="87"/>
      <c r="B520" s="87"/>
      <c r="C520" s="87"/>
    </row>
    <row r="521" spans="1:3">
      <c r="A521" s="87"/>
      <c r="B521" s="87"/>
      <c r="C521" s="87"/>
    </row>
    <row r="522" spans="1:3">
      <c r="A522" s="87"/>
      <c r="B522" s="87"/>
      <c r="C522" s="87"/>
    </row>
    <row r="523" spans="1:3">
      <c r="A523" s="87"/>
      <c r="B523" s="87"/>
      <c r="C523" s="87"/>
    </row>
    <row r="524" spans="1:3">
      <c r="A524" s="87"/>
      <c r="B524" s="87"/>
      <c r="C524" s="87"/>
    </row>
    <row r="525" spans="1:3">
      <c r="A525" s="87"/>
      <c r="B525" s="87"/>
      <c r="C525" s="87"/>
    </row>
    <row r="526" spans="1:3">
      <c r="A526" s="87"/>
      <c r="B526" s="87"/>
      <c r="C526" s="87"/>
    </row>
    <row r="527" spans="1:3">
      <c r="A527" s="87"/>
      <c r="B527" s="87"/>
      <c r="C527" s="87"/>
    </row>
    <row r="528" spans="1:3">
      <c r="A528" s="87"/>
      <c r="B528" s="87"/>
      <c r="C528" s="87"/>
    </row>
    <row r="529" spans="1:3">
      <c r="A529" s="87"/>
      <c r="B529" s="87"/>
      <c r="C529" s="87"/>
    </row>
    <row r="530" spans="1:3">
      <c r="A530" s="87"/>
      <c r="B530" s="87"/>
      <c r="C530" s="87"/>
    </row>
    <row r="531" spans="1:3">
      <c r="A531" s="87"/>
      <c r="B531" s="87"/>
      <c r="C531" s="87"/>
    </row>
    <row r="532" spans="1:3">
      <c r="A532" s="87"/>
      <c r="B532" s="87"/>
      <c r="C532" s="87"/>
    </row>
    <row r="533" spans="1:3">
      <c r="A533" s="87"/>
      <c r="B533" s="87"/>
      <c r="C533" s="87"/>
    </row>
    <row r="534" spans="1:3">
      <c r="A534" s="87"/>
      <c r="B534" s="87"/>
      <c r="C534" s="87"/>
    </row>
    <row r="535" spans="1:3">
      <c r="A535" s="87"/>
      <c r="B535" s="87"/>
      <c r="C535" s="87"/>
    </row>
    <row r="536" spans="1:3">
      <c r="A536" s="87"/>
      <c r="B536" s="87"/>
      <c r="C536" s="87"/>
    </row>
    <row r="537" spans="1:3">
      <c r="A537" s="87"/>
      <c r="B537" s="87"/>
      <c r="C537" s="87"/>
    </row>
    <row r="538" spans="1:3">
      <c r="A538" s="87"/>
      <c r="B538" s="87"/>
      <c r="C538" s="87"/>
    </row>
    <row r="539" spans="1:3">
      <c r="A539" s="87"/>
      <c r="B539" s="87"/>
      <c r="C539" s="87"/>
    </row>
    <row r="540" spans="1:3">
      <c r="A540" s="87"/>
      <c r="B540" s="87"/>
      <c r="C540" s="87"/>
    </row>
    <row r="541" spans="1:3">
      <c r="A541" s="87"/>
      <c r="B541" s="87"/>
      <c r="C541" s="87"/>
    </row>
    <row r="542" spans="1:3">
      <c r="A542" s="87"/>
      <c r="B542" s="87"/>
      <c r="C542" s="87"/>
    </row>
    <row r="543" spans="1:3">
      <c r="A543" s="87"/>
      <c r="B543" s="87"/>
      <c r="C543" s="87"/>
    </row>
    <row r="544" spans="1:3">
      <c r="A544" s="87"/>
      <c r="B544" s="87"/>
      <c r="C544" s="87"/>
    </row>
    <row r="545" spans="1:3">
      <c r="A545" s="87"/>
      <c r="B545" s="87"/>
      <c r="C545" s="87"/>
    </row>
    <row r="546" spans="1:3">
      <c r="A546" s="87"/>
      <c r="B546" s="87"/>
      <c r="C546" s="87"/>
    </row>
    <row r="547" spans="1:3">
      <c r="A547" s="87"/>
      <c r="B547" s="87"/>
      <c r="C547" s="87"/>
    </row>
    <row r="548" spans="1:3">
      <c r="A548" s="87"/>
      <c r="B548" s="87"/>
      <c r="C548" s="87"/>
    </row>
    <row r="549" spans="1:3">
      <c r="A549" s="87"/>
      <c r="B549" s="87"/>
      <c r="C549" s="87"/>
    </row>
    <row r="550" spans="1:3">
      <c r="A550" s="87"/>
      <c r="B550" s="87"/>
      <c r="C550" s="87"/>
    </row>
    <row r="551" spans="1:3">
      <c r="A551" s="87"/>
      <c r="B551" s="87"/>
      <c r="C551" s="87"/>
    </row>
    <row r="552" spans="1:3">
      <c r="A552" s="87"/>
      <c r="B552" s="87"/>
      <c r="C552" s="87"/>
    </row>
    <row r="553" spans="1:3">
      <c r="A553" s="87"/>
      <c r="B553" s="87"/>
      <c r="C553" s="87"/>
    </row>
    <row r="554" spans="1:3">
      <c r="A554" s="87"/>
      <c r="B554" s="87"/>
      <c r="C554" s="87"/>
    </row>
    <row r="555" spans="1:3">
      <c r="A555" s="87"/>
      <c r="B555" s="87"/>
      <c r="C555" s="87"/>
    </row>
    <row r="556" spans="1:3">
      <c r="A556" s="87"/>
      <c r="B556" s="87"/>
      <c r="C556" s="87"/>
    </row>
    <row r="557" spans="1:3">
      <c r="A557" s="87"/>
      <c r="B557" s="87"/>
      <c r="C557" s="87"/>
    </row>
    <row r="558" spans="1:3">
      <c r="A558" s="87"/>
      <c r="B558" s="87"/>
      <c r="C558" s="87"/>
    </row>
    <row r="559" spans="1:3">
      <c r="A559" s="87"/>
      <c r="B559" s="87"/>
      <c r="C559" s="87"/>
    </row>
    <row r="560" spans="1:3">
      <c r="A560" s="87"/>
      <c r="B560" s="87"/>
      <c r="C560" s="87"/>
    </row>
    <row r="561" spans="1:3">
      <c r="A561" s="87"/>
      <c r="B561" s="87"/>
      <c r="C561" s="87"/>
    </row>
    <row r="562" spans="1:3">
      <c r="A562" s="87"/>
      <c r="B562" s="87"/>
      <c r="C562" s="87"/>
    </row>
    <row r="563" spans="1:3">
      <c r="A563" s="87"/>
      <c r="B563" s="87"/>
      <c r="C563" s="87"/>
    </row>
    <row r="564" spans="1:3">
      <c r="A564" s="87"/>
      <c r="B564" s="87"/>
      <c r="C564" s="87"/>
    </row>
    <row r="565" spans="1:3">
      <c r="A565" s="87"/>
      <c r="B565" s="87"/>
      <c r="C565" s="87"/>
    </row>
    <row r="566" spans="1:3">
      <c r="A566" s="87"/>
      <c r="B566" s="87"/>
      <c r="C566" s="87"/>
    </row>
    <row r="567" spans="1:3">
      <c r="A567" s="87"/>
      <c r="B567" s="87"/>
      <c r="C567" s="87"/>
    </row>
    <row r="568" spans="1:3">
      <c r="A568" s="87"/>
      <c r="B568" s="87"/>
      <c r="C568" s="87"/>
    </row>
    <row r="569" spans="1:3">
      <c r="A569" s="87"/>
      <c r="B569" s="87"/>
      <c r="C569" s="87"/>
    </row>
    <row r="570" spans="1:3">
      <c r="A570" s="87"/>
      <c r="B570" s="87"/>
      <c r="C570" s="87"/>
    </row>
    <row r="571" spans="1:3">
      <c r="A571" s="87"/>
      <c r="B571" s="87"/>
      <c r="C571" s="87"/>
    </row>
    <row r="572" spans="1:3">
      <c r="A572" s="87"/>
      <c r="B572" s="87"/>
      <c r="C572" s="87"/>
    </row>
    <row r="573" spans="1:3">
      <c r="A573" s="87"/>
      <c r="B573" s="87"/>
      <c r="C573" s="87"/>
    </row>
    <row r="574" spans="1:3">
      <c r="A574" s="87"/>
      <c r="B574" s="87"/>
      <c r="C574" s="87"/>
    </row>
    <row r="575" spans="1:3">
      <c r="A575" s="87"/>
      <c r="B575" s="87"/>
      <c r="C575" s="87"/>
    </row>
    <row r="576" spans="1:3">
      <c r="A576" s="87"/>
      <c r="B576" s="87"/>
      <c r="C576" s="87"/>
    </row>
    <row r="577" spans="1:3">
      <c r="A577" s="87"/>
      <c r="B577" s="87"/>
      <c r="C577" s="87"/>
    </row>
    <row r="578" spans="1:3">
      <c r="A578" s="87"/>
      <c r="B578" s="87"/>
      <c r="C578" s="87"/>
    </row>
    <row r="579" spans="1:3">
      <c r="A579" s="87"/>
      <c r="B579" s="87"/>
      <c r="C579" s="87"/>
    </row>
    <row r="580" spans="1:3">
      <c r="A580" s="87"/>
      <c r="B580" s="87"/>
      <c r="C580" s="87"/>
    </row>
    <row r="581" spans="1:3">
      <c r="A581" s="87"/>
      <c r="B581" s="87"/>
      <c r="C581" s="87"/>
    </row>
    <row r="582" spans="1:3">
      <c r="A582" s="87"/>
      <c r="B582" s="87"/>
      <c r="C582" s="87"/>
    </row>
    <row r="583" spans="1:3">
      <c r="A583" s="87"/>
      <c r="B583" s="87"/>
      <c r="C583" s="87"/>
    </row>
    <row r="584" spans="1:3">
      <c r="A584" s="87"/>
      <c r="B584" s="87"/>
      <c r="C584" s="87"/>
    </row>
    <row r="585" spans="1:3">
      <c r="A585" s="87"/>
      <c r="B585" s="87"/>
      <c r="C585" s="87"/>
    </row>
    <row r="586" spans="1:3">
      <c r="A586" s="87"/>
      <c r="B586" s="87"/>
      <c r="C586" s="87"/>
    </row>
    <row r="587" spans="1:3">
      <c r="A587" s="87"/>
      <c r="B587" s="87"/>
      <c r="C587" s="87"/>
    </row>
    <row r="588" spans="1:3">
      <c r="A588" s="87"/>
      <c r="B588" s="87"/>
      <c r="C588" s="87"/>
    </row>
    <row r="589" spans="1:3">
      <c r="A589" s="87"/>
      <c r="B589" s="87"/>
      <c r="C589" s="87"/>
    </row>
    <row r="590" spans="1:3">
      <c r="A590" s="87"/>
      <c r="B590" s="87"/>
      <c r="C590" s="87"/>
    </row>
    <row r="591" spans="1:3">
      <c r="A591" s="87"/>
      <c r="B591" s="87"/>
      <c r="C591" s="87"/>
    </row>
    <row r="592" spans="1:3">
      <c r="A592" s="87"/>
      <c r="B592" s="87"/>
      <c r="C592" s="87"/>
    </row>
    <row r="593" spans="1:3">
      <c r="A593" s="87"/>
      <c r="B593" s="87"/>
      <c r="C593" s="87"/>
    </row>
    <row r="594" spans="1:3">
      <c r="A594" s="87"/>
      <c r="B594" s="87"/>
      <c r="C594" s="87"/>
    </row>
    <row r="595" spans="1:3">
      <c r="A595" s="87"/>
      <c r="B595" s="87"/>
      <c r="C595" s="87"/>
    </row>
    <row r="596" spans="1:3">
      <c r="A596" s="87"/>
      <c r="B596" s="87"/>
      <c r="C596" s="87"/>
    </row>
    <row r="597" spans="1:3">
      <c r="A597" s="87"/>
      <c r="B597" s="87"/>
      <c r="C597" s="87"/>
    </row>
    <row r="598" spans="1:3">
      <c r="A598" s="87"/>
      <c r="B598" s="87"/>
      <c r="C598" s="87"/>
    </row>
    <row r="599" spans="1:3">
      <c r="A599" s="87"/>
      <c r="B599" s="87"/>
      <c r="C599" s="87"/>
    </row>
    <row r="600" spans="1:3">
      <c r="A600" s="87"/>
      <c r="B600" s="87"/>
      <c r="C600" s="87"/>
    </row>
    <row r="601" spans="1:3">
      <c r="A601" s="87"/>
      <c r="B601" s="87"/>
      <c r="C601" s="87"/>
    </row>
    <row r="602" spans="1:3">
      <c r="A602" s="87"/>
      <c r="B602" s="87"/>
      <c r="C602" s="87"/>
    </row>
    <row r="603" spans="1:3">
      <c r="A603" s="87"/>
      <c r="B603" s="87"/>
      <c r="C603" s="87"/>
    </row>
    <row r="604" spans="1:3">
      <c r="A604" s="87"/>
      <c r="B604" s="87"/>
      <c r="C604" s="87"/>
    </row>
    <row r="605" spans="1:3">
      <c r="A605" s="87"/>
      <c r="B605" s="87"/>
      <c r="C605" s="87"/>
    </row>
    <row r="606" spans="1:3">
      <c r="A606" s="87"/>
      <c r="B606" s="87"/>
      <c r="C606" s="87"/>
    </row>
    <row r="607" spans="1:3">
      <c r="A607" s="87"/>
      <c r="B607" s="87"/>
      <c r="C607" s="87"/>
    </row>
    <row r="608" spans="1:3">
      <c r="A608" s="87"/>
      <c r="B608" s="87"/>
      <c r="C608" s="87"/>
    </row>
    <row r="609" spans="1:3">
      <c r="A609" s="87"/>
      <c r="B609" s="87"/>
      <c r="C609" s="87"/>
    </row>
    <row r="610" spans="1:3">
      <c r="A610" s="87"/>
      <c r="B610" s="87"/>
      <c r="C610" s="87"/>
    </row>
    <row r="611" spans="1:3">
      <c r="A611" s="87"/>
      <c r="B611" s="87"/>
      <c r="C611" s="87"/>
    </row>
    <row r="612" spans="1:3">
      <c r="A612" s="87"/>
      <c r="B612" s="87"/>
      <c r="C612" s="87"/>
    </row>
    <row r="613" spans="1:3">
      <c r="A613" s="87"/>
      <c r="B613" s="87"/>
      <c r="C613" s="87"/>
    </row>
    <row r="614" spans="1:3">
      <c r="A614" s="87"/>
      <c r="B614" s="87"/>
      <c r="C614" s="87"/>
    </row>
    <row r="615" spans="1:3">
      <c r="A615" s="87"/>
      <c r="B615" s="87"/>
      <c r="C615" s="87"/>
    </row>
    <row r="616" spans="1:3">
      <c r="A616" s="87"/>
      <c r="B616" s="87"/>
      <c r="C616" s="87"/>
    </row>
    <row r="617" spans="1:3">
      <c r="A617" s="87"/>
      <c r="B617" s="87"/>
      <c r="C617" s="87"/>
    </row>
    <row r="618" spans="1:3">
      <c r="A618" s="87"/>
      <c r="B618" s="87"/>
      <c r="C618" s="87"/>
    </row>
    <row r="619" spans="1:3">
      <c r="A619" s="87"/>
      <c r="B619" s="87"/>
      <c r="C619" s="87"/>
    </row>
    <row r="620" spans="1:3">
      <c r="A620" s="87"/>
      <c r="B620" s="87"/>
      <c r="C620" s="87"/>
    </row>
    <row r="621" spans="1:3">
      <c r="A621" s="87"/>
      <c r="B621" s="87"/>
      <c r="C621" s="87"/>
    </row>
    <row r="622" spans="1:3">
      <c r="A622" s="87"/>
      <c r="B622" s="87"/>
      <c r="C622" s="87"/>
    </row>
    <row r="623" spans="1:3">
      <c r="A623" s="87"/>
      <c r="B623" s="87"/>
      <c r="C623" s="87"/>
    </row>
    <row r="624" spans="1:3">
      <c r="A624" s="87"/>
      <c r="B624" s="87"/>
      <c r="C624" s="87"/>
    </row>
    <row r="625" spans="1:3">
      <c r="A625" s="87"/>
      <c r="B625" s="87"/>
      <c r="C625" s="87"/>
    </row>
    <row r="626" spans="1:3">
      <c r="A626" s="87"/>
      <c r="B626" s="87"/>
      <c r="C626" s="87"/>
    </row>
    <row r="627" spans="1:3">
      <c r="A627" s="87"/>
      <c r="B627" s="87"/>
      <c r="C627" s="87"/>
    </row>
    <row r="628" spans="1:3">
      <c r="A628" s="87"/>
      <c r="B628" s="87"/>
      <c r="C628" s="87"/>
    </row>
    <row r="629" spans="1:3">
      <c r="A629" s="87"/>
      <c r="B629" s="87"/>
      <c r="C629" s="87"/>
    </row>
    <row r="630" spans="1:3">
      <c r="A630" s="87"/>
      <c r="B630" s="87"/>
      <c r="C630" s="87"/>
    </row>
    <row r="631" spans="1:3">
      <c r="A631" s="87"/>
      <c r="B631" s="87"/>
      <c r="C631" s="87"/>
    </row>
    <row r="632" spans="1:3">
      <c r="A632" s="87"/>
      <c r="B632" s="87"/>
      <c r="C632" s="87"/>
    </row>
    <row r="633" spans="1:3">
      <c r="A633" s="87"/>
      <c r="B633" s="87"/>
      <c r="C633" s="87"/>
    </row>
    <row r="634" spans="1:3">
      <c r="A634" s="87"/>
      <c r="B634" s="87"/>
      <c r="C634" s="87"/>
    </row>
    <row r="635" spans="1:3">
      <c r="A635" s="87"/>
      <c r="B635" s="87"/>
      <c r="C635" s="87"/>
    </row>
    <row r="636" spans="1:3">
      <c r="A636" s="87"/>
      <c r="B636" s="87"/>
      <c r="C636" s="87"/>
    </row>
    <row r="637" spans="1:3">
      <c r="A637" s="87"/>
      <c r="B637" s="87"/>
      <c r="C637" s="87"/>
    </row>
    <row r="638" spans="1:3">
      <c r="A638" s="87"/>
      <c r="B638" s="87"/>
      <c r="C638" s="87"/>
    </row>
    <row r="639" spans="1:3">
      <c r="A639" s="87"/>
      <c r="B639" s="87"/>
      <c r="C639" s="87"/>
    </row>
    <row r="640" spans="1:3">
      <c r="A640" s="87"/>
      <c r="B640" s="87"/>
      <c r="C640" s="87"/>
    </row>
    <row r="641" spans="1:3">
      <c r="A641" s="87"/>
      <c r="B641" s="87"/>
      <c r="C641" s="87"/>
    </row>
    <row r="642" spans="1:3">
      <c r="A642" s="87"/>
      <c r="B642" s="87"/>
      <c r="C642" s="87"/>
    </row>
    <row r="643" spans="1:3">
      <c r="A643" s="87"/>
      <c r="B643" s="87"/>
      <c r="C643" s="87"/>
    </row>
    <row r="644" spans="1:3">
      <c r="A644" s="87"/>
      <c r="B644" s="87"/>
      <c r="C644" s="87"/>
    </row>
    <row r="645" spans="1:3">
      <c r="A645" s="87"/>
      <c r="B645" s="87"/>
      <c r="C645" s="87"/>
    </row>
    <row r="646" spans="1:3">
      <c r="A646" s="87"/>
      <c r="B646" s="87"/>
      <c r="C646" s="87"/>
    </row>
    <row r="647" spans="1:3">
      <c r="A647" s="87"/>
      <c r="B647" s="87"/>
      <c r="C647" s="87"/>
    </row>
    <row r="648" spans="1:3">
      <c r="A648" s="87"/>
      <c r="B648" s="87"/>
      <c r="C648" s="87"/>
    </row>
    <row r="649" spans="1:3">
      <c r="A649" s="87"/>
      <c r="B649" s="87"/>
      <c r="C649" s="87"/>
    </row>
    <row r="650" spans="1:3">
      <c r="A650" s="87"/>
      <c r="B650" s="87"/>
      <c r="C650" s="87"/>
    </row>
    <row r="651" spans="1:3">
      <c r="A651" s="87"/>
      <c r="B651" s="87"/>
      <c r="C651" s="87"/>
    </row>
    <row r="652" spans="1:3">
      <c r="A652" s="87"/>
      <c r="B652" s="87"/>
      <c r="C652" s="87"/>
    </row>
    <row r="653" spans="1:3">
      <c r="A653" s="87"/>
      <c r="B653" s="87"/>
      <c r="C653" s="87"/>
    </row>
    <row r="654" spans="1:3">
      <c r="A654" s="87"/>
      <c r="B654" s="87"/>
      <c r="C654" s="87"/>
    </row>
    <row r="655" spans="1:3">
      <c r="A655" s="87"/>
      <c r="B655" s="87"/>
      <c r="C655" s="87"/>
    </row>
    <row r="656" spans="1:3">
      <c r="A656" s="87"/>
      <c r="B656" s="87"/>
      <c r="C656" s="87"/>
    </row>
    <row r="657" spans="1:3">
      <c r="A657" s="87"/>
      <c r="B657" s="87"/>
      <c r="C657" s="87"/>
    </row>
    <row r="658" spans="1:3">
      <c r="A658" s="87"/>
      <c r="B658" s="87"/>
      <c r="C658" s="87"/>
    </row>
    <row r="659" spans="1:3">
      <c r="A659" s="87"/>
      <c r="B659" s="87"/>
      <c r="C659" s="87"/>
    </row>
    <row r="660" spans="1:3">
      <c r="A660" s="87"/>
      <c r="B660" s="87"/>
      <c r="C660" s="87"/>
    </row>
    <row r="661" spans="1:3">
      <c r="A661" s="87"/>
      <c r="B661" s="87"/>
      <c r="C661" s="87"/>
    </row>
    <row r="662" spans="1:3">
      <c r="A662" s="87"/>
      <c r="B662" s="87"/>
      <c r="C662" s="87"/>
    </row>
    <row r="663" spans="1:3">
      <c r="A663" s="87"/>
      <c r="B663" s="87"/>
      <c r="C663" s="87"/>
    </row>
    <row r="664" spans="1:3">
      <c r="A664" s="87"/>
      <c r="B664" s="87"/>
      <c r="C664" s="87"/>
    </row>
    <row r="665" spans="1:3">
      <c r="A665" s="87"/>
      <c r="B665" s="87"/>
      <c r="C665" s="87"/>
    </row>
    <row r="666" spans="1:3">
      <c r="A666" s="87"/>
      <c r="B666" s="87"/>
      <c r="C666" s="87"/>
    </row>
    <row r="667" spans="1:3">
      <c r="A667" s="87"/>
      <c r="B667" s="87"/>
      <c r="C667" s="87"/>
    </row>
    <row r="668" spans="1:3">
      <c r="A668" s="87"/>
      <c r="B668" s="87"/>
      <c r="C668" s="87"/>
    </row>
    <row r="669" spans="1:3">
      <c r="A669" s="87"/>
      <c r="B669" s="87"/>
      <c r="C669" s="87"/>
    </row>
    <row r="670" spans="1:3">
      <c r="A670" s="87"/>
      <c r="B670" s="87"/>
      <c r="C670" s="87"/>
    </row>
    <row r="671" spans="1:3">
      <c r="A671" s="87"/>
      <c r="B671" s="87"/>
      <c r="C671" s="87"/>
    </row>
    <row r="672" spans="1:3">
      <c r="A672" s="87"/>
      <c r="B672" s="87"/>
      <c r="C672" s="87"/>
    </row>
    <row r="673" spans="1:3">
      <c r="A673" s="87"/>
      <c r="B673" s="87"/>
      <c r="C673" s="87"/>
    </row>
    <row r="674" spans="1:3">
      <c r="A674" s="87"/>
      <c r="B674" s="87"/>
      <c r="C674" s="87"/>
    </row>
    <row r="675" spans="1:3">
      <c r="A675" s="87"/>
      <c r="B675" s="87"/>
      <c r="C675" s="87"/>
    </row>
    <row r="676" spans="1:3">
      <c r="A676" s="87"/>
      <c r="B676" s="87"/>
      <c r="C676" s="87"/>
    </row>
    <row r="677" spans="1:3">
      <c r="A677" s="87"/>
      <c r="B677" s="87"/>
      <c r="C677" s="87"/>
    </row>
    <row r="678" spans="1:3">
      <c r="A678" s="87"/>
      <c r="B678" s="87"/>
      <c r="C678" s="87"/>
    </row>
    <row r="679" spans="1:3">
      <c r="A679" s="87"/>
      <c r="B679" s="87"/>
      <c r="C679" s="87"/>
    </row>
    <row r="680" spans="1:3">
      <c r="A680" s="87"/>
      <c r="B680" s="87"/>
      <c r="C680" s="87"/>
    </row>
    <row r="681" spans="1:3">
      <c r="A681" s="87"/>
      <c r="B681" s="87"/>
      <c r="C681" s="87"/>
    </row>
    <row r="682" spans="1:3">
      <c r="A682" s="87"/>
      <c r="B682" s="87"/>
      <c r="C682" s="87"/>
    </row>
    <row r="683" spans="1:3">
      <c r="A683" s="87"/>
      <c r="B683" s="87"/>
      <c r="C683" s="87"/>
    </row>
    <row r="684" spans="1:3">
      <c r="A684" s="87"/>
      <c r="B684" s="87"/>
      <c r="C684" s="87"/>
    </row>
    <row r="685" spans="1:3">
      <c r="A685" s="87"/>
      <c r="B685" s="87"/>
      <c r="C685" s="87"/>
    </row>
    <row r="686" spans="1:3">
      <c r="A686" s="87"/>
      <c r="B686" s="87"/>
      <c r="C686" s="87"/>
    </row>
    <row r="687" spans="1:3">
      <c r="A687" s="87"/>
      <c r="B687" s="87"/>
      <c r="C687" s="87"/>
    </row>
    <row r="688" spans="1:3">
      <c r="A688" s="87"/>
      <c r="B688" s="87"/>
      <c r="C688" s="87"/>
    </row>
    <row r="689" spans="1:3">
      <c r="A689" s="87"/>
      <c r="B689" s="87"/>
      <c r="C689" s="87"/>
    </row>
    <row r="690" spans="1:3">
      <c r="A690" s="87"/>
      <c r="B690" s="87"/>
      <c r="C690" s="87"/>
    </row>
    <row r="691" spans="1:3">
      <c r="A691" s="87"/>
      <c r="B691" s="87"/>
      <c r="C691" s="87"/>
    </row>
    <row r="692" spans="1:3">
      <c r="A692" s="87"/>
      <c r="B692" s="87"/>
      <c r="C692" s="87"/>
    </row>
    <row r="693" spans="1:3">
      <c r="A693" s="87"/>
      <c r="B693" s="87"/>
      <c r="C693" s="87"/>
    </row>
    <row r="694" spans="1:3">
      <c r="A694" s="87"/>
      <c r="B694" s="87"/>
      <c r="C694" s="87"/>
    </row>
    <row r="695" spans="1:3">
      <c r="A695" s="87"/>
      <c r="B695" s="87"/>
      <c r="C695" s="87"/>
    </row>
    <row r="696" spans="1:3">
      <c r="A696" s="87"/>
      <c r="B696" s="87"/>
      <c r="C696" s="87"/>
    </row>
    <row r="697" spans="1:3">
      <c r="A697" s="87"/>
      <c r="B697" s="87"/>
      <c r="C697" s="87"/>
    </row>
    <row r="698" spans="1:3">
      <c r="A698" s="87"/>
      <c r="B698" s="87"/>
      <c r="C698" s="87"/>
    </row>
    <row r="699" spans="1:3">
      <c r="A699" s="87"/>
      <c r="B699" s="87"/>
      <c r="C699" s="87"/>
    </row>
    <row r="700" spans="1:3">
      <c r="A700" s="87"/>
      <c r="B700" s="87"/>
      <c r="C700" s="87"/>
    </row>
    <row r="701" spans="1:3">
      <c r="A701" s="87"/>
      <c r="B701" s="87"/>
      <c r="C701" s="87"/>
    </row>
    <row r="702" spans="1:3">
      <c r="A702" s="87"/>
      <c r="B702" s="87"/>
      <c r="C702" s="87"/>
    </row>
    <row r="703" spans="1:3">
      <c r="A703" s="87"/>
      <c r="B703" s="87"/>
      <c r="C703" s="87"/>
    </row>
    <row r="704" spans="1:3">
      <c r="A704" s="87"/>
      <c r="B704" s="87"/>
      <c r="C704" s="87"/>
    </row>
    <row r="705" spans="1:3">
      <c r="A705" s="87"/>
      <c r="B705" s="87"/>
      <c r="C705" s="87"/>
    </row>
    <row r="706" spans="1:3">
      <c r="A706" s="87"/>
      <c r="B706" s="87"/>
      <c r="C706" s="87"/>
    </row>
    <row r="707" spans="1:3">
      <c r="A707" s="87"/>
      <c r="B707" s="87"/>
      <c r="C707" s="87"/>
    </row>
    <row r="708" spans="1:3">
      <c r="A708" s="87"/>
      <c r="B708" s="87"/>
      <c r="C708" s="87"/>
    </row>
    <row r="709" spans="1:3">
      <c r="A709" s="87"/>
      <c r="B709" s="87"/>
      <c r="C709" s="87"/>
    </row>
    <row r="710" spans="1:3">
      <c r="A710" s="87"/>
      <c r="B710" s="87"/>
      <c r="C710" s="87"/>
    </row>
    <row r="711" spans="1:3">
      <c r="A711" s="87"/>
      <c r="B711" s="87"/>
      <c r="C711" s="87"/>
    </row>
    <row r="712" spans="1:3">
      <c r="A712" s="87"/>
      <c r="B712" s="87"/>
      <c r="C712" s="87"/>
    </row>
    <row r="713" spans="1:3">
      <c r="A713" s="87"/>
      <c r="B713" s="87"/>
      <c r="C713" s="87"/>
    </row>
    <row r="714" spans="1:3">
      <c r="A714" s="87"/>
      <c r="B714" s="87"/>
      <c r="C714" s="87"/>
    </row>
    <row r="715" spans="1:3">
      <c r="A715" s="87"/>
      <c r="B715" s="87"/>
      <c r="C715" s="87"/>
    </row>
    <row r="716" spans="1:3">
      <c r="A716" s="87"/>
      <c r="B716" s="87"/>
      <c r="C716" s="87"/>
    </row>
    <row r="717" spans="1:3">
      <c r="A717" s="87"/>
      <c r="B717" s="87"/>
      <c r="C717" s="87"/>
    </row>
    <row r="718" spans="1:3">
      <c r="A718" s="87"/>
      <c r="B718" s="87"/>
      <c r="C718" s="87"/>
    </row>
    <row r="719" spans="1:3">
      <c r="A719" s="87"/>
      <c r="B719" s="87"/>
      <c r="C719" s="87"/>
    </row>
    <row r="720" spans="1:3">
      <c r="A720" s="87"/>
      <c r="B720" s="87"/>
      <c r="C720" s="87"/>
    </row>
    <row r="721" spans="1:3">
      <c r="A721" s="87"/>
      <c r="B721" s="87"/>
      <c r="C721" s="87"/>
    </row>
    <row r="722" spans="1:3">
      <c r="A722" s="87"/>
      <c r="B722" s="87"/>
      <c r="C722" s="87"/>
    </row>
    <row r="723" spans="1:3">
      <c r="A723" s="87"/>
      <c r="B723" s="87"/>
      <c r="C723" s="87"/>
    </row>
    <row r="724" spans="1:3">
      <c r="A724" s="87"/>
      <c r="B724" s="87"/>
      <c r="C724" s="87"/>
    </row>
    <row r="725" spans="1:3">
      <c r="A725" s="87"/>
      <c r="B725" s="87"/>
      <c r="C725" s="87"/>
    </row>
    <row r="726" spans="1:3">
      <c r="A726" s="87"/>
      <c r="B726" s="87"/>
      <c r="C726" s="87"/>
    </row>
    <row r="727" spans="1:3">
      <c r="A727" s="87"/>
      <c r="B727" s="87"/>
      <c r="C727" s="87"/>
    </row>
    <row r="728" spans="1:3">
      <c r="A728" s="87"/>
      <c r="B728" s="87"/>
      <c r="C728" s="87"/>
    </row>
    <row r="729" spans="1:3">
      <c r="A729" s="87"/>
      <c r="B729" s="87"/>
      <c r="C729" s="87"/>
    </row>
    <row r="730" spans="1:3">
      <c r="A730" s="87"/>
      <c r="B730" s="87"/>
      <c r="C730" s="87"/>
    </row>
    <row r="731" spans="1:3">
      <c r="A731" s="87"/>
      <c r="B731" s="87"/>
      <c r="C731" s="87"/>
    </row>
    <row r="732" spans="1:3">
      <c r="A732" s="87"/>
      <c r="B732" s="87"/>
      <c r="C732" s="87"/>
    </row>
    <row r="733" spans="1:3">
      <c r="A733" s="87"/>
      <c r="B733" s="87"/>
      <c r="C733" s="87"/>
    </row>
    <row r="734" spans="1:3">
      <c r="A734" s="87"/>
      <c r="B734" s="87"/>
      <c r="C734" s="87"/>
    </row>
    <row r="735" spans="1:3">
      <c r="A735" s="87"/>
      <c r="B735" s="87"/>
      <c r="C735" s="87"/>
    </row>
    <row r="736" spans="1:3">
      <c r="A736" s="87"/>
      <c r="B736" s="87"/>
      <c r="C736" s="87"/>
    </row>
    <row r="737" spans="1:3">
      <c r="A737" s="87"/>
      <c r="B737" s="87"/>
      <c r="C737" s="87"/>
    </row>
    <row r="738" spans="1:3">
      <c r="A738" s="87"/>
      <c r="B738" s="87"/>
      <c r="C738" s="87"/>
    </row>
    <row r="739" spans="1:3">
      <c r="A739" s="87"/>
      <c r="B739" s="87"/>
      <c r="C739" s="87"/>
    </row>
    <row r="740" spans="1:3">
      <c r="A740" s="87"/>
      <c r="B740" s="87"/>
      <c r="C740" s="87"/>
    </row>
    <row r="741" spans="1:3">
      <c r="A741" s="87"/>
      <c r="B741" s="87"/>
      <c r="C741" s="87"/>
    </row>
    <row r="742" spans="1:3">
      <c r="A742" s="87"/>
      <c r="B742" s="87"/>
      <c r="C742" s="87"/>
    </row>
    <row r="743" spans="1:3">
      <c r="A743" s="87"/>
      <c r="B743" s="87"/>
      <c r="C743" s="87"/>
    </row>
    <row r="744" spans="1:3">
      <c r="A744" s="87"/>
      <c r="B744" s="87"/>
      <c r="C744" s="87"/>
    </row>
    <row r="745" spans="1:3">
      <c r="A745" s="87"/>
      <c r="B745" s="87"/>
      <c r="C745" s="87"/>
    </row>
    <row r="746" spans="1:3">
      <c r="A746" s="87"/>
      <c r="B746" s="87"/>
      <c r="C746" s="87"/>
    </row>
    <row r="747" spans="1:3">
      <c r="A747" s="87"/>
      <c r="B747" s="87"/>
      <c r="C747" s="87"/>
    </row>
    <row r="748" spans="1:3">
      <c r="A748" s="87"/>
      <c r="B748" s="87"/>
      <c r="C748" s="87"/>
    </row>
    <row r="749" spans="1:3">
      <c r="A749" s="87"/>
      <c r="B749" s="87"/>
      <c r="C749" s="87"/>
    </row>
    <row r="750" spans="1:3">
      <c r="A750" s="87"/>
      <c r="B750" s="87"/>
      <c r="C750" s="87"/>
    </row>
    <row r="751" spans="1:3">
      <c r="A751" s="87"/>
      <c r="B751" s="87"/>
      <c r="C751" s="87"/>
    </row>
    <row r="752" spans="1:3">
      <c r="A752" s="87"/>
      <c r="B752" s="87"/>
      <c r="C752" s="87"/>
    </row>
    <row r="753" spans="1:3">
      <c r="A753" s="87"/>
      <c r="B753" s="87"/>
      <c r="C753" s="87"/>
    </row>
    <row r="754" spans="1:3">
      <c r="A754" s="87"/>
      <c r="B754" s="87"/>
      <c r="C754" s="87"/>
    </row>
    <row r="755" spans="1:3">
      <c r="A755" s="87"/>
      <c r="B755" s="87"/>
      <c r="C755" s="87"/>
    </row>
    <row r="756" spans="1:3">
      <c r="A756" s="87"/>
      <c r="B756" s="87"/>
      <c r="C756" s="87"/>
    </row>
    <row r="757" spans="1:3">
      <c r="A757" s="87"/>
      <c r="B757" s="87"/>
      <c r="C757" s="87"/>
    </row>
    <row r="758" spans="1:3">
      <c r="A758" s="87"/>
      <c r="B758" s="87"/>
      <c r="C758" s="87"/>
    </row>
    <row r="759" spans="1:3">
      <c r="A759" s="87"/>
      <c r="B759" s="87"/>
      <c r="C759" s="87"/>
    </row>
    <row r="760" spans="1:3">
      <c r="A760" s="87"/>
      <c r="B760" s="87"/>
      <c r="C760" s="87"/>
    </row>
    <row r="761" spans="1:3">
      <c r="A761" s="87"/>
      <c r="B761" s="87"/>
      <c r="C761" s="87"/>
    </row>
    <row r="762" spans="1:3">
      <c r="A762" s="87"/>
      <c r="B762" s="87"/>
      <c r="C762" s="87"/>
    </row>
    <row r="763" spans="1:3">
      <c r="A763" s="87"/>
      <c r="B763" s="87"/>
      <c r="C763" s="87"/>
    </row>
    <row r="764" spans="1:3">
      <c r="A764" s="87"/>
      <c r="B764" s="87"/>
      <c r="C764" s="87"/>
    </row>
    <row r="765" spans="1:3">
      <c r="A765" s="87"/>
      <c r="B765" s="87"/>
      <c r="C765" s="87"/>
    </row>
    <row r="766" spans="1:3">
      <c r="A766" s="87"/>
      <c r="B766" s="87"/>
      <c r="C766" s="87"/>
    </row>
    <row r="767" spans="1:3">
      <c r="A767" s="87"/>
      <c r="B767" s="87"/>
      <c r="C767" s="87"/>
    </row>
    <row r="768" spans="1:3">
      <c r="A768" s="87"/>
      <c r="B768" s="87"/>
      <c r="C768" s="87"/>
    </row>
    <row r="769" spans="1:3">
      <c r="A769" s="87"/>
      <c r="B769" s="87"/>
      <c r="C769" s="87"/>
    </row>
    <row r="770" spans="1:3">
      <c r="A770" s="87"/>
      <c r="B770" s="87"/>
      <c r="C770" s="87"/>
    </row>
    <row r="771" spans="1:3">
      <c r="A771" s="87"/>
      <c r="B771" s="87"/>
      <c r="C771" s="87"/>
    </row>
    <row r="772" spans="1:3">
      <c r="A772" s="87"/>
      <c r="B772" s="87"/>
      <c r="C772" s="87"/>
    </row>
    <row r="773" spans="1:3">
      <c r="A773" s="87"/>
      <c r="B773" s="87"/>
      <c r="C773" s="87"/>
    </row>
    <row r="774" spans="1:3">
      <c r="A774" s="87"/>
      <c r="B774" s="87"/>
      <c r="C774" s="87"/>
    </row>
    <row r="775" spans="1:3">
      <c r="A775" s="87"/>
      <c r="B775" s="87"/>
      <c r="C775" s="87"/>
    </row>
    <row r="776" spans="1:3">
      <c r="A776" s="87"/>
      <c r="B776" s="87"/>
      <c r="C776" s="87"/>
    </row>
    <row r="777" spans="1:3">
      <c r="A777" s="87"/>
      <c r="B777" s="87"/>
      <c r="C777" s="87"/>
    </row>
    <row r="778" spans="1:3">
      <c r="A778" s="87"/>
      <c r="B778" s="87"/>
      <c r="C778" s="87"/>
    </row>
    <row r="779" spans="1:3">
      <c r="A779" s="87"/>
      <c r="B779" s="87"/>
      <c r="C779" s="87"/>
    </row>
    <row r="780" spans="1:3">
      <c r="A780" s="87"/>
      <c r="B780" s="87"/>
      <c r="C780" s="87"/>
    </row>
    <row r="781" spans="1:3">
      <c r="A781" s="87"/>
      <c r="B781" s="87"/>
      <c r="C781" s="87"/>
    </row>
    <row r="782" spans="1:3">
      <c r="A782" s="87"/>
      <c r="B782" s="87"/>
      <c r="C782" s="87"/>
    </row>
    <row r="783" spans="1:3">
      <c r="A783" s="87"/>
      <c r="B783" s="87"/>
      <c r="C783" s="87"/>
    </row>
    <row r="784" spans="1:3">
      <c r="A784" s="87"/>
      <c r="B784" s="87"/>
      <c r="C784" s="87"/>
    </row>
    <row r="785" spans="1:3">
      <c r="A785" s="87"/>
      <c r="B785" s="87"/>
      <c r="C785" s="87"/>
    </row>
    <row r="786" spans="1:3">
      <c r="A786" s="87"/>
      <c r="B786" s="87"/>
      <c r="C786" s="87"/>
    </row>
    <row r="787" spans="1:3">
      <c r="A787" s="87"/>
      <c r="B787" s="87"/>
      <c r="C787" s="87"/>
    </row>
    <row r="788" spans="1:3">
      <c r="A788" s="87"/>
      <c r="B788" s="87"/>
      <c r="C788" s="87"/>
    </row>
    <row r="789" spans="1:3">
      <c r="A789" s="87"/>
      <c r="B789" s="87"/>
      <c r="C789" s="87"/>
    </row>
    <row r="790" spans="1:3">
      <c r="A790" s="87"/>
      <c r="B790" s="87"/>
      <c r="C790" s="87"/>
    </row>
    <row r="791" spans="1:3">
      <c r="A791" s="87"/>
      <c r="B791" s="87"/>
      <c r="C791" s="87"/>
    </row>
    <row r="792" spans="1:3">
      <c r="A792" s="87"/>
      <c r="B792" s="87"/>
      <c r="C792" s="87"/>
    </row>
    <row r="793" spans="1:3">
      <c r="A793" s="87"/>
      <c r="B793" s="87"/>
      <c r="C793" s="87"/>
    </row>
    <row r="794" spans="1:3">
      <c r="A794" s="87"/>
      <c r="B794" s="87"/>
      <c r="C794" s="87"/>
    </row>
    <row r="795" spans="1:3">
      <c r="A795" s="87"/>
      <c r="B795" s="87"/>
      <c r="C795" s="87"/>
    </row>
    <row r="796" spans="1:3">
      <c r="A796" s="87"/>
      <c r="B796" s="87"/>
      <c r="C796" s="87"/>
    </row>
    <row r="797" spans="1:3">
      <c r="A797" s="87"/>
      <c r="B797" s="87"/>
      <c r="C797" s="87"/>
    </row>
    <row r="798" spans="1:3">
      <c r="A798" s="87"/>
      <c r="B798" s="87"/>
      <c r="C798" s="87"/>
    </row>
    <row r="799" spans="1:3">
      <c r="A799" s="87"/>
      <c r="B799" s="87"/>
      <c r="C799" s="87"/>
    </row>
    <row r="800" spans="1:3">
      <c r="A800" s="87"/>
      <c r="B800" s="87"/>
      <c r="C800" s="87"/>
    </row>
    <row r="801" spans="1:3">
      <c r="A801" s="87"/>
      <c r="B801" s="87"/>
      <c r="C801" s="87"/>
    </row>
    <row r="802" spans="1:3">
      <c r="A802" s="87"/>
      <c r="B802" s="87"/>
      <c r="C802" s="87"/>
    </row>
    <row r="803" spans="1:3">
      <c r="A803" s="87"/>
      <c r="B803" s="87"/>
      <c r="C803" s="87"/>
    </row>
    <row r="804" spans="1:3">
      <c r="A804" s="87"/>
      <c r="B804" s="87"/>
      <c r="C804" s="87"/>
    </row>
    <row r="805" spans="1:3">
      <c r="A805" s="87"/>
      <c r="B805" s="87"/>
      <c r="C805" s="87"/>
    </row>
    <row r="806" spans="1:3">
      <c r="A806" s="87"/>
      <c r="B806" s="87"/>
      <c r="C806" s="87"/>
    </row>
    <row r="807" spans="1:3">
      <c r="A807" s="87"/>
      <c r="B807" s="87"/>
      <c r="C807" s="87"/>
    </row>
    <row r="808" spans="1:3">
      <c r="A808" s="87"/>
      <c r="B808" s="87"/>
      <c r="C808" s="87"/>
    </row>
    <row r="809" spans="1:3">
      <c r="A809" s="87"/>
      <c r="B809" s="87"/>
      <c r="C809" s="87"/>
    </row>
    <row r="810" spans="1:3">
      <c r="A810" s="87"/>
      <c r="B810" s="87"/>
      <c r="C810" s="87"/>
    </row>
    <row r="811" spans="1:3">
      <c r="A811" s="87"/>
      <c r="B811" s="87"/>
      <c r="C811" s="87"/>
    </row>
    <row r="812" spans="1:3">
      <c r="A812" s="87"/>
      <c r="B812" s="87"/>
      <c r="C812" s="87"/>
    </row>
    <row r="813" spans="1:3">
      <c r="A813" s="87"/>
      <c r="B813" s="87"/>
      <c r="C813" s="87"/>
    </row>
    <row r="814" spans="1:3">
      <c r="A814" s="87"/>
      <c r="B814" s="87"/>
      <c r="C814" s="87"/>
    </row>
    <row r="815" spans="1:3">
      <c r="A815" s="87"/>
      <c r="B815" s="87"/>
      <c r="C815" s="87"/>
    </row>
    <row r="816" spans="1:3">
      <c r="A816" s="87"/>
      <c r="B816" s="87"/>
      <c r="C816" s="87"/>
    </row>
    <row r="817" spans="1:3">
      <c r="A817" s="87"/>
      <c r="B817" s="87"/>
      <c r="C817" s="87"/>
    </row>
    <row r="818" spans="1:3">
      <c r="A818" s="87"/>
      <c r="B818" s="87"/>
      <c r="C818" s="87"/>
    </row>
    <row r="819" spans="1:3">
      <c r="A819" s="87"/>
      <c r="B819" s="87"/>
      <c r="C819" s="87"/>
    </row>
    <row r="820" spans="1:3">
      <c r="A820" s="87"/>
      <c r="B820" s="87"/>
      <c r="C820" s="87"/>
    </row>
    <row r="821" spans="1:3">
      <c r="A821" s="87"/>
      <c r="B821" s="87"/>
      <c r="C821" s="87"/>
    </row>
    <row r="822" spans="1:3">
      <c r="A822" s="87"/>
      <c r="B822" s="87"/>
      <c r="C822" s="87"/>
    </row>
    <row r="823" spans="1:3">
      <c r="A823" s="87"/>
      <c r="B823" s="87"/>
      <c r="C823" s="87"/>
    </row>
    <row r="824" spans="1:3">
      <c r="A824" s="87"/>
      <c r="B824" s="87"/>
      <c r="C824" s="87"/>
    </row>
    <row r="825" spans="1:3">
      <c r="A825" s="87"/>
      <c r="B825" s="87"/>
      <c r="C825" s="87"/>
    </row>
    <row r="826" spans="1:3">
      <c r="A826" s="87"/>
      <c r="B826" s="87"/>
      <c r="C826" s="87"/>
    </row>
    <row r="827" spans="1:3">
      <c r="A827" s="87"/>
      <c r="B827" s="87"/>
      <c r="C827" s="87"/>
    </row>
    <row r="828" spans="1:3">
      <c r="A828" s="87"/>
      <c r="B828" s="87"/>
      <c r="C828" s="87"/>
    </row>
    <row r="829" spans="1:3">
      <c r="A829" s="87"/>
      <c r="B829" s="87"/>
      <c r="C829" s="87"/>
    </row>
    <row r="830" spans="1:3">
      <c r="A830" s="87"/>
      <c r="B830" s="87"/>
      <c r="C830" s="87"/>
    </row>
    <row r="831" spans="1:3">
      <c r="A831" s="87"/>
      <c r="B831" s="87"/>
      <c r="C831" s="87"/>
    </row>
    <row r="832" spans="1:3">
      <c r="A832" s="87"/>
      <c r="B832" s="87"/>
      <c r="C832" s="87"/>
    </row>
    <row r="833" spans="1:3">
      <c r="A833" s="87"/>
      <c r="B833" s="87"/>
      <c r="C833" s="87"/>
    </row>
    <row r="834" spans="1:3">
      <c r="A834" s="87"/>
      <c r="B834" s="87"/>
      <c r="C834" s="87"/>
    </row>
    <row r="835" spans="1:3">
      <c r="A835" s="87"/>
      <c r="B835" s="87"/>
      <c r="C835" s="87"/>
    </row>
    <row r="836" spans="1:3">
      <c r="A836" s="87"/>
      <c r="B836" s="87"/>
      <c r="C836" s="87"/>
    </row>
    <row r="837" spans="1:3">
      <c r="A837" s="87"/>
      <c r="B837" s="87"/>
      <c r="C837" s="87"/>
    </row>
    <row r="838" spans="1:3">
      <c r="A838" s="87"/>
      <c r="B838" s="87"/>
      <c r="C838" s="87"/>
    </row>
    <row r="839" spans="1:3">
      <c r="A839" s="87"/>
      <c r="B839" s="87"/>
      <c r="C839" s="87"/>
    </row>
    <row r="840" spans="1:3">
      <c r="A840" s="87"/>
      <c r="B840" s="87"/>
      <c r="C840" s="87"/>
    </row>
    <row r="841" spans="1:3">
      <c r="A841" s="87"/>
      <c r="B841" s="87"/>
      <c r="C841" s="87"/>
    </row>
    <row r="842" spans="1:3">
      <c r="A842" s="87"/>
      <c r="B842" s="87"/>
      <c r="C842" s="87"/>
    </row>
    <row r="843" spans="1:3">
      <c r="A843" s="87"/>
      <c r="B843" s="87"/>
      <c r="C843" s="87"/>
    </row>
    <row r="844" spans="1:3">
      <c r="A844" s="87"/>
      <c r="B844" s="87"/>
      <c r="C844" s="87"/>
    </row>
    <row r="845" spans="1:3">
      <c r="A845" s="87"/>
      <c r="B845" s="87"/>
      <c r="C845" s="87"/>
    </row>
    <row r="846" spans="1:3">
      <c r="A846" s="87"/>
      <c r="B846" s="87"/>
      <c r="C846" s="87"/>
    </row>
    <row r="847" spans="1:3">
      <c r="A847" s="87"/>
      <c r="B847" s="87"/>
      <c r="C847" s="87"/>
    </row>
    <row r="848" spans="1:3">
      <c r="A848" s="87"/>
      <c r="B848" s="87"/>
      <c r="C848" s="87"/>
    </row>
    <row r="849" spans="1:3">
      <c r="A849" s="87"/>
      <c r="B849" s="87"/>
      <c r="C849" s="87"/>
    </row>
    <row r="850" spans="1:3">
      <c r="A850" s="87"/>
      <c r="B850" s="87"/>
      <c r="C850" s="87"/>
    </row>
    <row r="851" spans="1:3">
      <c r="A851" s="87"/>
      <c r="B851" s="87"/>
      <c r="C851" s="87"/>
    </row>
    <row r="852" spans="1:3">
      <c r="A852" s="87"/>
      <c r="B852" s="87"/>
      <c r="C852" s="87"/>
    </row>
    <row r="853" spans="1:3">
      <c r="A853" s="87"/>
      <c r="B853" s="87"/>
      <c r="C853" s="87"/>
    </row>
    <row r="854" spans="1:3">
      <c r="A854" s="87"/>
      <c r="B854" s="87"/>
      <c r="C854" s="87"/>
    </row>
    <row r="855" spans="1:3">
      <c r="A855" s="87"/>
      <c r="B855" s="87"/>
      <c r="C855" s="87"/>
    </row>
    <row r="856" spans="1:3">
      <c r="A856" s="87"/>
      <c r="B856" s="87"/>
      <c r="C856" s="87"/>
    </row>
    <row r="857" spans="1:3">
      <c r="A857" s="87"/>
      <c r="B857" s="87"/>
      <c r="C857" s="87"/>
    </row>
    <row r="858" spans="1:3">
      <c r="A858" s="87"/>
      <c r="B858" s="87"/>
      <c r="C858" s="87"/>
    </row>
    <row r="859" spans="1:3">
      <c r="A859" s="87"/>
      <c r="B859" s="87"/>
      <c r="C859" s="87"/>
    </row>
    <row r="860" spans="1:3">
      <c r="A860" s="87"/>
      <c r="B860" s="87"/>
      <c r="C860" s="87"/>
    </row>
    <row r="861" spans="1:3">
      <c r="A861" s="87"/>
      <c r="B861" s="87"/>
      <c r="C861" s="87"/>
    </row>
    <row r="862" spans="1:3">
      <c r="A862" s="87"/>
      <c r="B862" s="87"/>
      <c r="C862" s="87"/>
    </row>
    <row r="863" spans="1:3">
      <c r="A863" s="87"/>
      <c r="B863" s="87"/>
      <c r="C863" s="87"/>
    </row>
    <row r="864" spans="1:3">
      <c r="A864" s="87"/>
      <c r="B864" s="87"/>
      <c r="C864" s="87"/>
    </row>
    <row r="865" spans="1:3">
      <c r="A865" s="87"/>
      <c r="B865" s="87"/>
      <c r="C865" s="87"/>
    </row>
    <row r="866" spans="1:3">
      <c r="A866" s="87"/>
      <c r="B866" s="87"/>
      <c r="C866" s="87"/>
    </row>
    <row r="867" spans="1:3">
      <c r="A867" s="87"/>
      <c r="B867" s="87"/>
      <c r="C867" s="87"/>
    </row>
    <row r="868" spans="1:3">
      <c r="A868" s="87"/>
      <c r="B868" s="87"/>
      <c r="C868" s="87"/>
    </row>
    <row r="869" spans="1:3">
      <c r="A869" s="87"/>
      <c r="B869" s="87"/>
      <c r="C869" s="87"/>
    </row>
    <row r="870" spans="1:3">
      <c r="A870" s="87"/>
      <c r="B870" s="87"/>
      <c r="C870" s="87"/>
    </row>
    <row r="871" spans="1:3">
      <c r="A871" s="87"/>
      <c r="B871" s="87"/>
      <c r="C871" s="87"/>
    </row>
    <row r="872" spans="1:3">
      <c r="A872" s="87"/>
      <c r="B872" s="87"/>
      <c r="C872" s="87"/>
    </row>
    <row r="873" spans="1:3">
      <c r="A873" s="87"/>
      <c r="B873" s="87"/>
      <c r="C873" s="87"/>
    </row>
    <row r="874" spans="1:3">
      <c r="A874" s="87"/>
      <c r="B874" s="87"/>
      <c r="C874" s="87"/>
    </row>
    <row r="875" spans="1:3">
      <c r="A875" s="87"/>
      <c r="B875" s="87"/>
      <c r="C875" s="87"/>
    </row>
    <row r="876" spans="1:3">
      <c r="A876" s="87"/>
      <c r="B876" s="87"/>
      <c r="C876" s="87"/>
    </row>
    <row r="877" spans="1:3">
      <c r="A877" s="87"/>
      <c r="B877" s="87"/>
      <c r="C877" s="87"/>
    </row>
    <row r="878" spans="1:3">
      <c r="A878" s="87"/>
      <c r="B878" s="87"/>
      <c r="C878" s="87"/>
    </row>
    <row r="879" spans="1:3">
      <c r="A879" s="87"/>
      <c r="B879" s="87"/>
      <c r="C879" s="87"/>
    </row>
    <row r="880" spans="1:3">
      <c r="A880" s="87"/>
      <c r="B880" s="87"/>
      <c r="C880" s="87"/>
    </row>
    <row r="881" spans="1:3">
      <c r="A881" s="87"/>
      <c r="B881" s="87"/>
      <c r="C881" s="87"/>
    </row>
    <row r="882" spans="1:3">
      <c r="A882" s="87"/>
      <c r="B882" s="87"/>
      <c r="C882" s="87"/>
    </row>
    <row r="883" spans="1:3">
      <c r="A883" s="87"/>
      <c r="B883" s="87"/>
      <c r="C883" s="87"/>
    </row>
    <row r="884" spans="1:3">
      <c r="A884" s="87"/>
      <c r="B884" s="87"/>
      <c r="C884" s="87"/>
    </row>
    <row r="885" spans="1:3">
      <c r="A885" s="87"/>
      <c r="B885" s="87"/>
      <c r="C885" s="87"/>
    </row>
    <row r="886" spans="1:3">
      <c r="A886" s="87"/>
      <c r="B886" s="87"/>
      <c r="C886" s="87"/>
    </row>
    <row r="887" spans="1:3">
      <c r="A887" s="87"/>
      <c r="B887" s="87"/>
      <c r="C887" s="87"/>
    </row>
    <row r="888" spans="1:3">
      <c r="A888" s="87"/>
      <c r="B888" s="87"/>
      <c r="C888" s="87"/>
    </row>
    <row r="889" spans="1:3">
      <c r="A889" s="87"/>
      <c r="B889" s="87"/>
      <c r="C889" s="87"/>
    </row>
    <row r="890" spans="1:3">
      <c r="A890" s="87"/>
      <c r="B890" s="87"/>
      <c r="C890" s="87"/>
    </row>
    <row r="891" spans="1:3">
      <c r="A891" s="87"/>
      <c r="B891" s="87"/>
      <c r="C891" s="87"/>
    </row>
    <row r="892" spans="1:3">
      <c r="A892" s="87"/>
      <c r="B892" s="87"/>
      <c r="C892" s="87"/>
    </row>
    <row r="893" spans="1:3">
      <c r="A893" s="87"/>
      <c r="B893" s="87"/>
      <c r="C893" s="87"/>
    </row>
    <row r="894" spans="1:3">
      <c r="A894" s="87"/>
      <c r="B894" s="87"/>
      <c r="C894" s="87"/>
    </row>
    <row r="895" spans="1:3">
      <c r="A895" s="87"/>
      <c r="B895" s="87"/>
      <c r="C895" s="87"/>
    </row>
    <row r="896" spans="1:3">
      <c r="A896" s="87"/>
      <c r="B896" s="87"/>
      <c r="C896" s="87"/>
    </row>
    <row r="897" spans="1:3">
      <c r="A897" s="87"/>
      <c r="B897" s="87"/>
      <c r="C897" s="87"/>
    </row>
    <row r="898" spans="1:3">
      <c r="A898" s="87"/>
      <c r="B898" s="87"/>
      <c r="C898" s="87"/>
    </row>
    <row r="899" spans="1:3">
      <c r="A899" s="87"/>
      <c r="B899" s="87"/>
      <c r="C899" s="87"/>
    </row>
    <row r="900" spans="1:3">
      <c r="A900" s="87"/>
      <c r="B900" s="87"/>
      <c r="C900" s="87"/>
    </row>
    <row r="901" spans="1:3">
      <c r="A901" s="87"/>
      <c r="B901" s="87"/>
      <c r="C901" s="87"/>
    </row>
    <row r="902" spans="1:3">
      <c r="A902" s="87"/>
      <c r="B902" s="87"/>
      <c r="C902" s="87"/>
    </row>
    <row r="903" spans="1:3">
      <c r="A903" s="87"/>
      <c r="B903" s="87"/>
      <c r="C903" s="87"/>
    </row>
    <row r="904" spans="1:3">
      <c r="A904" s="87"/>
      <c r="B904" s="87"/>
      <c r="C904" s="87"/>
    </row>
    <row r="905" spans="1:3">
      <c r="A905" s="87"/>
      <c r="B905" s="87"/>
      <c r="C905" s="87"/>
    </row>
    <row r="906" spans="1:3">
      <c r="A906" s="87"/>
      <c r="B906" s="87"/>
      <c r="C906" s="87"/>
    </row>
    <row r="907" spans="1:3">
      <c r="A907" s="87"/>
      <c r="B907" s="87"/>
      <c r="C907" s="87"/>
    </row>
    <row r="908" spans="1:3">
      <c r="A908" s="87"/>
      <c r="B908" s="87"/>
      <c r="C908" s="87"/>
    </row>
    <row r="909" spans="1:3">
      <c r="A909" s="87"/>
      <c r="B909" s="87"/>
      <c r="C909" s="87"/>
    </row>
    <row r="910" spans="1:3">
      <c r="A910" s="87"/>
      <c r="B910" s="87"/>
      <c r="C910" s="87"/>
    </row>
    <row r="911" spans="1:3">
      <c r="A911" s="87"/>
      <c r="B911" s="87"/>
      <c r="C911" s="87"/>
    </row>
    <row r="912" spans="1:3">
      <c r="A912" s="87"/>
      <c r="B912" s="87"/>
      <c r="C912" s="87"/>
    </row>
    <row r="913" spans="1:3">
      <c r="A913" s="87"/>
      <c r="B913" s="87"/>
      <c r="C913" s="87"/>
    </row>
    <row r="914" spans="1:3">
      <c r="A914" s="87"/>
      <c r="B914" s="87"/>
      <c r="C914" s="87"/>
    </row>
    <row r="915" spans="1:3">
      <c r="A915" s="87"/>
      <c r="B915" s="87"/>
      <c r="C915" s="87"/>
    </row>
    <row r="916" spans="1:3">
      <c r="A916" s="87"/>
      <c r="B916" s="87"/>
      <c r="C916" s="87"/>
    </row>
    <row r="917" spans="1:3">
      <c r="A917" s="87"/>
      <c r="B917" s="87"/>
      <c r="C917" s="87"/>
    </row>
    <row r="918" spans="1:3">
      <c r="A918" s="87"/>
      <c r="B918" s="87"/>
      <c r="C918" s="87"/>
    </row>
    <row r="919" spans="1:3">
      <c r="A919" s="87"/>
      <c r="B919" s="87"/>
      <c r="C919" s="87"/>
    </row>
    <row r="920" spans="1:3">
      <c r="A920" s="87"/>
      <c r="B920" s="87"/>
      <c r="C920" s="87"/>
    </row>
    <row r="921" spans="1:3">
      <c r="A921" s="87"/>
      <c r="B921" s="87"/>
      <c r="C921" s="87"/>
    </row>
    <row r="922" spans="1:3">
      <c r="A922" s="87"/>
      <c r="B922" s="87"/>
      <c r="C922" s="87"/>
    </row>
    <row r="923" spans="1:3">
      <c r="A923" s="87"/>
      <c r="B923" s="87"/>
      <c r="C923" s="87"/>
    </row>
    <row r="924" spans="1:3">
      <c r="A924" s="87"/>
      <c r="B924" s="87"/>
      <c r="C924" s="87"/>
    </row>
    <row r="925" spans="1:3">
      <c r="A925" s="87"/>
      <c r="B925" s="87"/>
      <c r="C925" s="87"/>
    </row>
    <row r="926" spans="1:3">
      <c r="A926" s="87"/>
      <c r="B926" s="87"/>
      <c r="C926" s="87"/>
    </row>
    <row r="927" spans="1:3">
      <c r="A927" s="87"/>
      <c r="B927" s="87"/>
      <c r="C927" s="87"/>
    </row>
    <row r="928" spans="1:3">
      <c r="A928" s="87"/>
      <c r="B928" s="87"/>
      <c r="C928" s="87"/>
    </row>
    <row r="929" spans="1:3">
      <c r="A929" s="87"/>
      <c r="B929" s="87"/>
      <c r="C929" s="87"/>
    </row>
    <row r="930" spans="1:3">
      <c r="A930" s="87"/>
      <c r="B930" s="87"/>
      <c r="C930" s="87"/>
    </row>
    <row r="931" spans="1:3">
      <c r="A931" s="87"/>
      <c r="B931" s="87"/>
      <c r="C931" s="87"/>
    </row>
    <row r="932" spans="1:3">
      <c r="A932" s="87"/>
      <c r="B932" s="87"/>
      <c r="C932" s="87"/>
    </row>
    <row r="933" spans="1:3">
      <c r="A933" s="87"/>
      <c r="B933" s="87"/>
      <c r="C933" s="87"/>
    </row>
    <row r="934" spans="1:3">
      <c r="A934" s="87"/>
      <c r="B934" s="87"/>
      <c r="C934" s="87"/>
    </row>
    <row r="935" spans="1:3">
      <c r="A935" s="87"/>
      <c r="B935" s="87"/>
      <c r="C935" s="87"/>
    </row>
    <row r="936" spans="1:3">
      <c r="A936" s="87"/>
      <c r="B936" s="87"/>
      <c r="C936" s="87"/>
    </row>
    <row r="937" spans="1:3">
      <c r="A937" s="87"/>
      <c r="B937" s="87"/>
      <c r="C937" s="87"/>
    </row>
    <row r="938" spans="1:3">
      <c r="A938" s="87"/>
      <c r="B938" s="87"/>
      <c r="C938" s="87"/>
    </row>
    <row r="939" spans="1:3">
      <c r="A939" s="87"/>
      <c r="B939" s="87"/>
      <c r="C939" s="87"/>
    </row>
    <row r="940" spans="1:3">
      <c r="A940" s="87"/>
      <c r="B940" s="87"/>
      <c r="C940" s="87"/>
    </row>
    <row r="941" spans="1:3">
      <c r="A941" s="87"/>
      <c r="B941" s="87"/>
      <c r="C941" s="87"/>
    </row>
    <row r="942" spans="1:3">
      <c r="A942" s="87"/>
      <c r="B942" s="87"/>
      <c r="C942" s="87"/>
    </row>
    <row r="943" spans="1:3">
      <c r="A943" s="87"/>
      <c r="B943" s="87"/>
      <c r="C943" s="87"/>
    </row>
    <row r="944" spans="1:3">
      <c r="A944" s="87"/>
      <c r="B944" s="87"/>
      <c r="C944" s="87"/>
    </row>
    <row r="945" spans="1:3">
      <c r="A945" s="87"/>
      <c r="B945" s="87"/>
      <c r="C945" s="87"/>
    </row>
    <row r="946" spans="1:3">
      <c r="A946" s="87"/>
      <c r="B946" s="87"/>
      <c r="C946" s="87"/>
    </row>
    <row r="947" spans="1:3">
      <c r="A947" s="87"/>
      <c r="B947" s="87"/>
      <c r="C947" s="87"/>
    </row>
    <row r="948" spans="1:3">
      <c r="A948" s="87"/>
      <c r="B948" s="87"/>
      <c r="C948" s="87"/>
    </row>
    <row r="949" spans="1:3">
      <c r="A949" s="87"/>
      <c r="B949" s="87"/>
      <c r="C949" s="87"/>
    </row>
    <row r="950" spans="1:3">
      <c r="A950" s="87"/>
      <c r="B950" s="87"/>
      <c r="C950" s="87"/>
    </row>
    <row r="951" spans="1:3">
      <c r="A951" s="87"/>
      <c r="B951" s="87"/>
      <c r="C951" s="87"/>
    </row>
    <row r="952" spans="1:3">
      <c r="A952" s="87"/>
      <c r="B952" s="87"/>
      <c r="C952" s="87"/>
    </row>
    <row r="953" spans="1:3">
      <c r="A953" s="87"/>
      <c r="B953" s="87"/>
      <c r="C953" s="87"/>
    </row>
    <row r="954" spans="1:3">
      <c r="A954" s="87"/>
      <c r="B954" s="87"/>
      <c r="C954" s="87"/>
    </row>
    <row r="955" spans="1:3">
      <c r="A955" s="87"/>
      <c r="B955" s="87"/>
      <c r="C955" s="87"/>
    </row>
    <row r="956" spans="1:3">
      <c r="A956" s="87"/>
      <c r="B956" s="87"/>
      <c r="C956" s="87"/>
    </row>
    <row r="957" spans="1:3">
      <c r="A957" s="87"/>
      <c r="B957" s="87"/>
      <c r="C957" s="87"/>
    </row>
    <row r="958" spans="1:3">
      <c r="A958" s="87"/>
      <c r="B958" s="87"/>
      <c r="C958" s="87"/>
    </row>
    <row r="959" spans="1:3">
      <c r="A959" s="87"/>
      <c r="B959" s="87"/>
      <c r="C959" s="87"/>
    </row>
    <row r="960" spans="1:3">
      <c r="A960" s="87"/>
      <c r="B960" s="87"/>
      <c r="C960" s="87"/>
    </row>
    <row r="961" spans="1:3">
      <c r="A961" s="87"/>
      <c r="B961" s="87"/>
      <c r="C961" s="87"/>
    </row>
    <row r="962" spans="1:3">
      <c r="A962" s="87"/>
      <c r="B962" s="87"/>
      <c r="C962" s="87"/>
    </row>
    <row r="963" spans="1:3">
      <c r="A963" s="87"/>
      <c r="B963" s="87"/>
      <c r="C963" s="87"/>
    </row>
    <row r="964" spans="1:3">
      <c r="A964" s="87"/>
      <c r="B964" s="87"/>
      <c r="C964" s="87"/>
    </row>
    <row r="965" spans="1:3">
      <c r="A965" s="87"/>
      <c r="B965" s="87"/>
      <c r="C965" s="87"/>
    </row>
    <row r="966" spans="1:3">
      <c r="A966" s="87"/>
      <c r="B966" s="87"/>
      <c r="C966" s="87"/>
    </row>
    <row r="967" spans="1:3">
      <c r="A967" s="87"/>
      <c r="B967" s="87"/>
      <c r="C967" s="87"/>
    </row>
    <row r="968" spans="1:3">
      <c r="A968" s="87"/>
      <c r="B968" s="87"/>
      <c r="C968" s="87"/>
    </row>
    <row r="969" spans="1:3">
      <c r="A969" s="87"/>
      <c r="B969" s="87"/>
      <c r="C969" s="87"/>
    </row>
    <row r="970" spans="1:3">
      <c r="A970" s="87"/>
      <c r="B970" s="87"/>
      <c r="C970" s="87"/>
    </row>
    <row r="971" spans="1:3">
      <c r="A971" s="87"/>
      <c r="B971" s="87"/>
      <c r="C971" s="87"/>
    </row>
    <row r="972" spans="1:3">
      <c r="A972" s="87"/>
      <c r="B972" s="87"/>
      <c r="C972" s="87"/>
    </row>
    <row r="973" spans="1:3">
      <c r="A973" s="87"/>
      <c r="B973" s="87"/>
      <c r="C973" s="87"/>
    </row>
    <row r="974" spans="1:3">
      <c r="A974" s="87"/>
      <c r="B974" s="87"/>
      <c r="C974" s="87"/>
    </row>
    <row r="975" spans="1:3">
      <c r="A975" s="87"/>
      <c r="B975" s="87"/>
      <c r="C975" s="87"/>
    </row>
    <row r="976" spans="1:3">
      <c r="A976" s="87"/>
      <c r="B976" s="87"/>
      <c r="C976" s="87"/>
    </row>
    <row r="977" spans="1:3">
      <c r="A977" s="87"/>
      <c r="B977" s="87"/>
      <c r="C977" s="87"/>
    </row>
    <row r="978" spans="1:3">
      <c r="A978" s="87"/>
      <c r="B978" s="87"/>
      <c r="C978" s="87"/>
    </row>
    <row r="979" spans="1:3">
      <c r="A979" s="87"/>
      <c r="B979" s="87"/>
      <c r="C979" s="87"/>
    </row>
    <row r="980" spans="1:3">
      <c r="A980" s="87"/>
      <c r="B980" s="87"/>
      <c r="C980" s="87"/>
    </row>
    <row r="981" spans="1:3">
      <c r="A981" s="87"/>
      <c r="B981" s="87"/>
      <c r="C981" s="87"/>
    </row>
    <row r="982" spans="1:3">
      <c r="A982" s="96"/>
      <c r="B982" s="96"/>
      <c r="C982" s="96"/>
    </row>
    <row r="983" spans="1:3">
      <c r="A983" s="96"/>
      <c r="B983" s="96"/>
      <c r="C983" s="96"/>
    </row>
    <row r="984" spans="1:3">
      <c r="A984" s="96"/>
      <c r="B984" s="96"/>
      <c r="C984" s="96"/>
    </row>
    <row r="985" spans="1:3">
      <c r="A985" s="96"/>
      <c r="B985" s="96"/>
      <c r="C985" s="96"/>
    </row>
    <row r="986" spans="1:3">
      <c r="A986" s="96"/>
      <c r="B986" s="96"/>
      <c r="C986" s="96"/>
    </row>
    <row r="987" spans="1:3">
      <c r="A987" s="96"/>
      <c r="B987" s="96"/>
      <c r="C987" s="96"/>
    </row>
    <row r="988" spans="1:3">
      <c r="A988" s="96"/>
      <c r="B988" s="96"/>
      <c r="C988" s="96"/>
    </row>
    <row r="989" spans="1:3">
      <c r="A989" s="96"/>
      <c r="B989" s="96"/>
      <c r="C989" s="96"/>
    </row>
    <row r="990" spans="1:3">
      <c r="A990" s="96"/>
      <c r="B990" s="96"/>
      <c r="C990" s="96"/>
    </row>
    <row r="991" spans="1:3">
      <c r="A991" s="96"/>
      <c r="B991" s="96"/>
      <c r="C991" s="96"/>
    </row>
    <row r="992" spans="1:3">
      <c r="A992" s="96"/>
      <c r="B992" s="96"/>
      <c r="C992" s="96"/>
    </row>
    <row r="993" spans="1:3">
      <c r="A993" s="96"/>
      <c r="B993" s="96"/>
      <c r="C993" s="96"/>
    </row>
    <row r="994" spans="1:3">
      <c r="A994" s="96"/>
      <c r="B994" s="96"/>
      <c r="C994" s="96"/>
    </row>
    <row r="995" spans="1:3">
      <c r="A995" s="96"/>
      <c r="B995" s="96"/>
      <c r="C995" s="96"/>
    </row>
    <row r="996" spans="1:3">
      <c r="A996" s="96"/>
      <c r="B996" s="96"/>
      <c r="C996" s="96"/>
    </row>
    <row r="997" spans="1:3">
      <c r="A997" s="96"/>
      <c r="B997" s="96"/>
      <c r="C997" s="96"/>
    </row>
    <row r="998" spans="1:3">
      <c r="A998" s="96"/>
      <c r="B998" s="96"/>
      <c r="C998" s="96"/>
    </row>
    <row r="999" spans="1:3">
      <c r="A999" s="96"/>
      <c r="B999" s="96"/>
      <c r="C999" s="96"/>
    </row>
    <row r="1000" spans="1:3">
      <c r="A1000" s="96"/>
      <c r="B1000" s="96"/>
      <c r="C1000" s="96"/>
    </row>
    <row r="1001" spans="1:3">
      <c r="A1001" s="96"/>
      <c r="B1001" s="96"/>
      <c r="C1001" s="96"/>
    </row>
  </sheetData>
  <sheetProtection selectLockedCells="1"/>
  <mergeCells count="1">
    <mergeCell ref="B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3"/>
  <dimension ref="A1:Q118"/>
  <sheetViews>
    <sheetView workbookViewId="0">
      <pane xSplit="2" ySplit="1" topLeftCell="C2" activePane="bottomRight" state="frozen"/>
      <selection activeCell="C3" sqref="C3"/>
      <selection pane="topRight" activeCell="C3" sqref="C3"/>
      <selection pane="bottomLeft" activeCell="C3" sqref="C3"/>
      <selection pane="bottomRight" activeCell="A118" sqref="A118"/>
    </sheetView>
  </sheetViews>
  <sheetFormatPr defaultColWidth="45.28515625" defaultRowHeight="11.25"/>
  <cols>
    <col min="1" max="1" width="7.85546875" style="85" bestFit="1" customWidth="1"/>
    <col min="2" max="2" width="2.140625" style="127" bestFit="1" customWidth="1"/>
    <col min="3" max="3" width="33.42578125" style="127" bestFit="1" customWidth="1"/>
    <col min="4" max="4" width="4.42578125" style="127" customWidth="1"/>
    <col min="5" max="5" width="34.140625" style="127" bestFit="1" customWidth="1"/>
    <col min="6" max="6" width="15.42578125" style="127" bestFit="1" customWidth="1"/>
    <col min="7" max="7" width="15.140625" style="127" bestFit="1" customWidth="1"/>
    <col min="8" max="8" width="13.85546875" style="127" bestFit="1" customWidth="1"/>
    <col min="9" max="9" width="6.140625" style="127" bestFit="1" customWidth="1"/>
    <col min="10" max="10" width="22.7109375" style="127" bestFit="1" customWidth="1"/>
    <col min="11" max="11" width="23.7109375" style="127" bestFit="1" customWidth="1"/>
    <col min="12" max="12" width="28.5703125" style="127" bestFit="1" customWidth="1"/>
    <col min="13" max="13" width="16.5703125" style="127" bestFit="1" customWidth="1"/>
    <col min="14" max="14" width="14.42578125" style="127" bestFit="1" customWidth="1"/>
    <col min="15" max="15" width="16.7109375" style="127" bestFit="1" customWidth="1"/>
    <col min="16" max="16" width="12.5703125" style="128" bestFit="1" customWidth="1"/>
    <col min="17" max="17" width="7" style="35" bestFit="1" customWidth="1"/>
    <col min="18" max="16384" width="45.28515625" style="35"/>
  </cols>
  <sheetData>
    <row r="1" spans="1:16" s="36" customFormat="1" ht="22.5">
      <c r="A1" s="100" t="s">
        <v>392</v>
      </c>
      <c r="B1" s="101" t="s">
        <v>6</v>
      </c>
      <c r="C1" s="101" t="s">
        <v>352</v>
      </c>
      <c r="D1" s="101" t="s">
        <v>1018</v>
      </c>
      <c r="E1" s="101" t="s">
        <v>7</v>
      </c>
      <c r="F1" s="101" t="s">
        <v>393</v>
      </c>
      <c r="G1" s="101" t="s">
        <v>8</v>
      </c>
      <c r="H1" s="101" t="s">
        <v>354</v>
      </c>
      <c r="I1" s="101" t="s">
        <v>353</v>
      </c>
      <c r="J1" s="101" t="s">
        <v>394</v>
      </c>
      <c r="K1" s="101" t="s">
        <v>9</v>
      </c>
      <c r="L1" s="101" t="s">
        <v>10</v>
      </c>
      <c r="M1" s="101" t="s">
        <v>11</v>
      </c>
      <c r="N1" s="101" t="s">
        <v>12</v>
      </c>
      <c r="O1" s="101" t="s">
        <v>13</v>
      </c>
      <c r="P1" s="102" t="s">
        <v>509</v>
      </c>
    </row>
    <row r="2" spans="1:16">
      <c r="A2" s="124" t="s">
        <v>1296</v>
      </c>
      <c r="B2" s="71" t="s">
        <v>14</v>
      </c>
      <c r="C2" s="71" t="s">
        <v>1297</v>
      </c>
      <c r="D2" s="71" t="s">
        <v>1298</v>
      </c>
      <c r="E2" s="71" t="s">
        <v>1299</v>
      </c>
      <c r="F2" s="71" t="s">
        <v>396</v>
      </c>
      <c r="G2" s="71" t="s">
        <v>1300</v>
      </c>
      <c r="H2" s="71" t="s">
        <v>1301</v>
      </c>
      <c r="I2" s="71" t="s">
        <v>1302</v>
      </c>
      <c r="J2" s="124" t="s">
        <v>1303</v>
      </c>
      <c r="K2" s="71" t="s">
        <v>1304</v>
      </c>
      <c r="L2" s="71" t="s">
        <v>1305</v>
      </c>
      <c r="M2" s="71" t="s">
        <v>1306</v>
      </c>
      <c r="N2" s="71" t="s">
        <v>22</v>
      </c>
      <c r="O2" s="71" t="s">
        <v>1306</v>
      </c>
      <c r="P2" s="125">
        <v>421904984419</v>
      </c>
    </row>
    <row r="3" spans="1:16">
      <c r="A3" s="124" t="s">
        <v>1307</v>
      </c>
      <c r="B3" s="71" t="s">
        <v>14</v>
      </c>
      <c r="C3" s="71" t="s">
        <v>15</v>
      </c>
      <c r="D3" s="71" t="s">
        <v>1171</v>
      </c>
      <c r="E3" s="71" t="s">
        <v>356</v>
      </c>
      <c r="F3" s="71" t="s">
        <v>396</v>
      </c>
      <c r="G3" s="71" t="s">
        <v>1019</v>
      </c>
      <c r="H3" s="71" t="s">
        <v>399</v>
      </c>
      <c r="I3" s="71" t="s">
        <v>362</v>
      </c>
      <c r="J3" s="124" t="s">
        <v>511</v>
      </c>
      <c r="K3" s="71" t="s">
        <v>16</v>
      </c>
      <c r="L3" s="71" t="s">
        <v>17</v>
      </c>
      <c r="M3" s="71" t="s">
        <v>1020</v>
      </c>
      <c r="N3" s="71" t="s">
        <v>512</v>
      </c>
      <c r="O3" s="71" t="s">
        <v>1308</v>
      </c>
      <c r="P3" s="125">
        <v>421905278836</v>
      </c>
    </row>
    <row r="4" spans="1:16">
      <c r="A4" s="124" t="s">
        <v>1309</v>
      </c>
      <c r="B4" s="71" t="s">
        <v>14</v>
      </c>
      <c r="C4" s="71" t="s">
        <v>19</v>
      </c>
      <c r="D4" s="71" t="s">
        <v>1172</v>
      </c>
      <c r="E4" s="71" t="s">
        <v>329</v>
      </c>
      <c r="F4" s="71" t="s">
        <v>396</v>
      </c>
      <c r="G4" s="71" t="s">
        <v>330</v>
      </c>
      <c r="H4" s="71" t="s">
        <v>331</v>
      </c>
      <c r="I4" s="71" t="s">
        <v>1021</v>
      </c>
      <c r="J4" s="124" t="s">
        <v>513</v>
      </c>
      <c r="K4" s="71" t="s">
        <v>20</v>
      </c>
      <c r="L4" s="71" t="s">
        <v>21</v>
      </c>
      <c r="M4" s="71" t="s">
        <v>514</v>
      </c>
      <c r="N4" s="71" t="s">
        <v>22</v>
      </c>
      <c r="O4" s="71" t="s">
        <v>23</v>
      </c>
      <c r="P4" s="125">
        <v>421903403105</v>
      </c>
    </row>
    <row r="5" spans="1:16">
      <c r="A5" s="124" t="s">
        <v>1310</v>
      </c>
      <c r="B5" s="71" t="s">
        <v>14</v>
      </c>
      <c r="C5" s="71" t="s">
        <v>1311</v>
      </c>
      <c r="D5" s="71" t="s">
        <v>1312</v>
      </c>
      <c r="E5" s="71" t="s">
        <v>297</v>
      </c>
      <c r="F5" s="71" t="s">
        <v>396</v>
      </c>
      <c r="G5" s="71" t="s">
        <v>397</v>
      </c>
      <c r="H5" s="71" t="s">
        <v>399</v>
      </c>
      <c r="I5" s="71" t="s">
        <v>398</v>
      </c>
      <c r="J5" s="124" t="s">
        <v>519</v>
      </c>
      <c r="K5" s="71" t="s">
        <v>31</v>
      </c>
      <c r="L5" s="71" t="s">
        <v>32</v>
      </c>
      <c r="M5" s="71" t="s">
        <v>33</v>
      </c>
      <c r="N5" s="71" t="s">
        <v>22</v>
      </c>
      <c r="O5" s="71" t="s">
        <v>185</v>
      </c>
      <c r="P5" s="125">
        <v>421905294239</v>
      </c>
    </row>
    <row r="6" spans="1:16">
      <c r="A6" s="124" t="s">
        <v>1313</v>
      </c>
      <c r="B6" s="71" t="s">
        <v>14</v>
      </c>
      <c r="C6" s="71" t="s">
        <v>1311</v>
      </c>
      <c r="D6" s="71" t="s">
        <v>1314</v>
      </c>
      <c r="E6" s="71" t="s">
        <v>302</v>
      </c>
      <c r="F6" s="71" t="s">
        <v>396</v>
      </c>
      <c r="G6" s="71" t="s">
        <v>397</v>
      </c>
      <c r="H6" s="71" t="s">
        <v>399</v>
      </c>
      <c r="I6" s="71" t="s">
        <v>398</v>
      </c>
      <c r="J6" s="124" t="s">
        <v>603</v>
      </c>
      <c r="K6" s="71" t="s">
        <v>1022</v>
      </c>
      <c r="L6" s="71" t="s">
        <v>1023</v>
      </c>
      <c r="M6" s="71" t="s">
        <v>1024</v>
      </c>
      <c r="N6" s="71" t="s">
        <v>22</v>
      </c>
      <c r="O6" s="71" t="s">
        <v>185</v>
      </c>
      <c r="P6" s="125">
        <v>421905294239</v>
      </c>
    </row>
    <row r="7" spans="1:16">
      <c r="A7" s="124" t="s">
        <v>1315</v>
      </c>
      <c r="B7" s="71" t="s">
        <v>14</v>
      </c>
      <c r="C7" s="71" t="s">
        <v>24</v>
      </c>
      <c r="D7" s="71" t="s">
        <v>1173</v>
      </c>
      <c r="E7" s="71" t="s">
        <v>395</v>
      </c>
      <c r="F7" s="71" t="s">
        <v>396</v>
      </c>
      <c r="G7" s="71" t="s">
        <v>397</v>
      </c>
      <c r="H7" s="71" t="s">
        <v>399</v>
      </c>
      <c r="I7" s="71" t="s">
        <v>398</v>
      </c>
      <c r="J7" s="124" t="s">
        <v>515</v>
      </c>
      <c r="K7" s="71" t="s">
        <v>25</v>
      </c>
      <c r="L7" s="71" t="s">
        <v>516</v>
      </c>
      <c r="M7" s="71" t="s">
        <v>517</v>
      </c>
      <c r="N7" s="71" t="s">
        <v>30</v>
      </c>
      <c r="O7" s="71" t="s">
        <v>1316</v>
      </c>
      <c r="P7" s="125">
        <v>421918241839</v>
      </c>
    </row>
    <row r="8" spans="1:16">
      <c r="A8" s="124" t="s">
        <v>1317</v>
      </c>
      <c r="B8" s="71" t="s">
        <v>14</v>
      </c>
      <c r="C8" s="71" t="s">
        <v>26</v>
      </c>
      <c r="D8" s="71" t="s">
        <v>1174</v>
      </c>
      <c r="E8" s="126" t="s">
        <v>357</v>
      </c>
      <c r="F8" s="71" t="s">
        <v>396</v>
      </c>
      <c r="G8" s="71" t="s">
        <v>1175</v>
      </c>
      <c r="H8" s="71" t="s">
        <v>1176</v>
      </c>
      <c r="I8" s="71" t="s">
        <v>1177</v>
      </c>
      <c r="J8" s="124" t="s">
        <v>518</v>
      </c>
      <c r="K8" s="71" t="s">
        <v>27</v>
      </c>
      <c r="L8" s="71" t="s">
        <v>28</v>
      </c>
      <c r="M8" s="71" t="s">
        <v>29</v>
      </c>
      <c r="N8" s="71" t="s">
        <v>30</v>
      </c>
      <c r="O8" s="71" t="s">
        <v>29</v>
      </c>
      <c r="P8" s="125">
        <v>421905257791</v>
      </c>
    </row>
    <row r="9" spans="1:16">
      <c r="A9" s="124" t="s">
        <v>1318</v>
      </c>
      <c r="B9" s="71" t="s">
        <v>14</v>
      </c>
      <c r="C9" s="71" t="s">
        <v>34</v>
      </c>
      <c r="D9" s="71" t="s">
        <v>1178</v>
      </c>
      <c r="E9" s="71" t="s">
        <v>358</v>
      </c>
      <c r="F9" s="71" t="s">
        <v>396</v>
      </c>
      <c r="G9" s="71" t="s">
        <v>520</v>
      </c>
      <c r="H9" s="71" t="s">
        <v>360</v>
      </c>
      <c r="I9" s="71" t="s">
        <v>359</v>
      </c>
      <c r="J9" s="124" t="s">
        <v>521</v>
      </c>
      <c r="K9" s="71" t="s">
        <v>35</v>
      </c>
      <c r="L9" s="71" t="s">
        <v>36</v>
      </c>
      <c r="M9" s="71" t="s">
        <v>1319</v>
      </c>
      <c r="N9" s="71" t="s">
        <v>1320</v>
      </c>
      <c r="O9" s="71" t="s">
        <v>1025</v>
      </c>
      <c r="P9" s="125">
        <v>421911323487</v>
      </c>
    </row>
    <row r="10" spans="1:16">
      <c r="A10" s="124" t="s">
        <v>1321</v>
      </c>
      <c r="B10" s="71" t="s">
        <v>14</v>
      </c>
      <c r="C10" s="71" t="s">
        <v>523</v>
      </c>
      <c r="D10" s="71" t="s">
        <v>1179</v>
      </c>
      <c r="E10" s="71" t="s">
        <v>446</v>
      </c>
      <c r="F10" s="71" t="s">
        <v>396</v>
      </c>
      <c r="G10" s="71" t="s">
        <v>397</v>
      </c>
      <c r="H10" s="71" t="s">
        <v>399</v>
      </c>
      <c r="I10" s="71" t="s">
        <v>398</v>
      </c>
      <c r="J10" s="124" t="s">
        <v>524</v>
      </c>
      <c r="K10" s="71" t="s">
        <v>525</v>
      </c>
      <c r="L10" s="71" t="s">
        <v>526</v>
      </c>
      <c r="M10" s="71" t="s">
        <v>527</v>
      </c>
      <c r="N10" s="71" t="s">
        <v>22</v>
      </c>
      <c r="O10" s="71" t="s">
        <v>527</v>
      </c>
      <c r="P10" s="125">
        <v>421907194669</v>
      </c>
    </row>
    <row r="11" spans="1:16">
      <c r="A11" s="124" t="s">
        <v>1322</v>
      </c>
      <c r="B11" s="71" t="s">
        <v>14</v>
      </c>
      <c r="C11" s="71" t="s">
        <v>996</v>
      </c>
      <c r="D11" s="71" t="s">
        <v>1180</v>
      </c>
      <c r="E11" s="71" t="s">
        <v>870</v>
      </c>
      <c r="F11" s="71" t="s">
        <v>396</v>
      </c>
      <c r="G11" s="71" t="s">
        <v>997</v>
      </c>
      <c r="H11" s="71" t="s">
        <v>361</v>
      </c>
      <c r="I11" s="71" t="s">
        <v>998</v>
      </c>
      <c r="J11" s="124" t="s">
        <v>999</v>
      </c>
      <c r="K11" s="71" t="s">
        <v>1000</v>
      </c>
      <c r="L11" s="71" t="s">
        <v>1001</v>
      </c>
      <c r="M11" s="71" t="s">
        <v>1002</v>
      </c>
      <c r="N11" s="71" t="s">
        <v>18</v>
      </c>
      <c r="O11" s="71" t="s">
        <v>1003</v>
      </c>
      <c r="P11" s="125">
        <v>421903262626</v>
      </c>
    </row>
    <row r="12" spans="1:16">
      <c r="A12" s="71" t="s">
        <v>1323</v>
      </c>
      <c r="B12" s="71" t="s">
        <v>14</v>
      </c>
      <c r="C12" s="71" t="s">
        <v>1324</v>
      </c>
      <c r="D12" s="71" t="s">
        <v>1325</v>
      </c>
      <c r="E12" s="71" t="s">
        <v>307</v>
      </c>
      <c r="F12" s="71" t="s">
        <v>396</v>
      </c>
      <c r="G12" s="71" t="s">
        <v>529</v>
      </c>
      <c r="H12" s="71" t="s">
        <v>289</v>
      </c>
      <c r="I12" s="71" t="s">
        <v>388</v>
      </c>
      <c r="J12" s="124" t="s">
        <v>530</v>
      </c>
      <c r="K12" s="71" t="s">
        <v>39</v>
      </c>
      <c r="L12" s="71" t="s">
        <v>40</v>
      </c>
      <c r="M12" s="71" t="s">
        <v>41</v>
      </c>
      <c r="N12" s="71" t="s">
        <v>22</v>
      </c>
      <c r="O12" s="71" t="s">
        <v>41</v>
      </c>
      <c r="P12" s="125">
        <v>421903712927</v>
      </c>
    </row>
    <row r="13" spans="1:16">
      <c r="A13" s="124" t="s">
        <v>1326</v>
      </c>
      <c r="B13" s="71" t="s">
        <v>14</v>
      </c>
      <c r="C13" s="71" t="s">
        <v>1324</v>
      </c>
      <c r="D13" s="71" t="s">
        <v>1327</v>
      </c>
      <c r="E13" s="71" t="s">
        <v>316</v>
      </c>
      <c r="F13" s="71" t="s">
        <v>396</v>
      </c>
      <c r="G13" s="71" t="s">
        <v>317</v>
      </c>
      <c r="H13" s="71" t="s">
        <v>399</v>
      </c>
      <c r="I13" s="71" t="s">
        <v>362</v>
      </c>
      <c r="J13" s="124" t="s">
        <v>568</v>
      </c>
      <c r="K13" s="71" t="s">
        <v>107</v>
      </c>
      <c r="L13" s="71" t="s">
        <v>108</v>
      </c>
      <c r="M13" s="71" t="s">
        <v>109</v>
      </c>
      <c r="N13" s="71" t="s">
        <v>22</v>
      </c>
      <c r="O13" s="71" t="s">
        <v>110</v>
      </c>
      <c r="P13" s="125">
        <v>421905762340</v>
      </c>
    </row>
    <row r="14" spans="1:16">
      <c r="A14" s="124" t="s">
        <v>1328</v>
      </c>
      <c r="B14" s="71" t="s">
        <v>14</v>
      </c>
      <c r="C14" s="71" t="s">
        <v>42</v>
      </c>
      <c r="D14" s="71" t="s">
        <v>1181</v>
      </c>
      <c r="E14" s="71" t="s">
        <v>531</v>
      </c>
      <c r="F14" s="71" t="s">
        <v>396</v>
      </c>
      <c r="G14" s="71" t="s">
        <v>532</v>
      </c>
      <c r="H14" s="71" t="s">
        <v>404</v>
      </c>
      <c r="I14" s="71" t="s">
        <v>533</v>
      </c>
      <c r="J14" s="124" t="s">
        <v>534</v>
      </c>
      <c r="K14" s="71" t="s">
        <v>1027</v>
      </c>
      <c r="L14" s="71" t="s">
        <v>535</v>
      </c>
      <c r="M14" s="71" t="s">
        <v>1329</v>
      </c>
      <c r="N14" s="71" t="s">
        <v>22</v>
      </c>
      <c r="O14" s="71" t="s">
        <v>536</v>
      </c>
      <c r="P14" s="125">
        <v>421903256346</v>
      </c>
    </row>
    <row r="15" spans="1:16">
      <c r="A15" s="124" t="s">
        <v>1330</v>
      </c>
      <c r="B15" s="71" t="s">
        <v>14</v>
      </c>
      <c r="C15" s="71" t="s">
        <v>1331</v>
      </c>
      <c r="D15" s="71" t="s">
        <v>1332</v>
      </c>
      <c r="E15" s="71" t="s">
        <v>303</v>
      </c>
      <c r="F15" s="71" t="s">
        <v>396</v>
      </c>
      <c r="G15" s="71" t="s">
        <v>304</v>
      </c>
      <c r="H15" s="71" t="s">
        <v>306</v>
      </c>
      <c r="I15" s="71" t="s">
        <v>305</v>
      </c>
      <c r="J15" s="124" t="s">
        <v>528</v>
      </c>
      <c r="K15" s="71" t="s">
        <v>37</v>
      </c>
      <c r="L15" s="71" t="s">
        <v>1026</v>
      </c>
      <c r="M15" s="71" t="s">
        <v>38</v>
      </c>
      <c r="N15" s="71" t="s">
        <v>22</v>
      </c>
      <c r="O15" s="71" t="s">
        <v>38</v>
      </c>
      <c r="P15" s="125">
        <v>421905614777</v>
      </c>
    </row>
    <row r="16" spans="1:16">
      <c r="A16" s="124" t="s">
        <v>1333</v>
      </c>
      <c r="B16" s="71" t="s">
        <v>14</v>
      </c>
      <c r="C16" s="71" t="s">
        <v>1331</v>
      </c>
      <c r="D16" s="71" t="s">
        <v>1334</v>
      </c>
      <c r="E16" s="71" t="s">
        <v>1335</v>
      </c>
      <c r="F16" s="71" t="s">
        <v>396</v>
      </c>
      <c r="G16" s="71" t="s">
        <v>1336</v>
      </c>
      <c r="H16" s="71" t="s">
        <v>408</v>
      </c>
      <c r="I16" s="71" t="s">
        <v>1337</v>
      </c>
      <c r="J16" s="124" t="s">
        <v>1338</v>
      </c>
      <c r="K16" s="71" t="s">
        <v>1339</v>
      </c>
      <c r="L16" s="71" t="s">
        <v>1340</v>
      </c>
      <c r="M16" s="71" t="s">
        <v>1341</v>
      </c>
      <c r="N16" s="71" t="s">
        <v>22</v>
      </c>
      <c r="O16" s="71" t="s">
        <v>1341</v>
      </c>
      <c r="P16" s="125">
        <v>421907525222</v>
      </c>
    </row>
    <row r="17" spans="1:16">
      <c r="A17" s="124" t="s">
        <v>1342</v>
      </c>
      <c r="B17" s="71" t="s">
        <v>14</v>
      </c>
      <c r="C17" s="71" t="s">
        <v>43</v>
      </c>
      <c r="D17" s="71" t="s">
        <v>1182</v>
      </c>
      <c r="E17" s="71" t="s">
        <v>400</v>
      </c>
      <c r="F17" s="71" t="s">
        <v>396</v>
      </c>
      <c r="G17" s="71" t="s">
        <v>397</v>
      </c>
      <c r="H17" s="71" t="s">
        <v>399</v>
      </c>
      <c r="I17" s="71" t="s">
        <v>398</v>
      </c>
      <c r="J17" s="124" t="s">
        <v>537</v>
      </c>
      <c r="K17" s="71" t="s">
        <v>44</v>
      </c>
      <c r="L17" s="71" t="s">
        <v>1028</v>
      </c>
      <c r="M17" s="71" t="s">
        <v>1029</v>
      </c>
      <c r="N17" s="71" t="s">
        <v>18</v>
      </c>
      <c r="O17" s="71" t="s">
        <v>1343</v>
      </c>
      <c r="P17" s="125">
        <v>421903106387</v>
      </c>
    </row>
    <row r="18" spans="1:16">
      <c r="A18" s="124" t="s">
        <v>1344</v>
      </c>
      <c r="B18" s="71" t="s">
        <v>14</v>
      </c>
      <c r="C18" s="71" t="s">
        <v>47</v>
      </c>
      <c r="D18" s="71" t="s">
        <v>1183</v>
      </c>
      <c r="E18" s="71" t="s">
        <v>308</v>
      </c>
      <c r="F18" s="71" t="s">
        <v>396</v>
      </c>
      <c r="G18" s="71" t="s">
        <v>1345</v>
      </c>
      <c r="H18" s="71" t="s">
        <v>418</v>
      </c>
      <c r="I18" s="71" t="s">
        <v>417</v>
      </c>
      <c r="J18" s="124" t="s">
        <v>539</v>
      </c>
      <c r="K18" s="71" t="s">
        <v>540</v>
      </c>
      <c r="L18" s="71" t="s">
        <v>541</v>
      </c>
      <c r="M18" s="71" t="s">
        <v>50</v>
      </c>
      <c r="N18" s="71" t="s">
        <v>22</v>
      </c>
      <c r="O18" s="71" t="s">
        <v>50</v>
      </c>
      <c r="P18" s="125">
        <v>421905607646</v>
      </c>
    </row>
    <row r="19" spans="1:16">
      <c r="A19" s="124" t="s">
        <v>1346</v>
      </c>
      <c r="B19" s="71" t="s">
        <v>14</v>
      </c>
      <c r="C19" s="71" t="s">
        <v>47</v>
      </c>
      <c r="D19" s="71" t="s">
        <v>1184</v>
      </c>
      <c r="E19" s="71" t="s">
        <v>363</v>
      </c>
      <c r="F19" s="71" t="s">
        <v>396</v>
      </c>
      <c r="G19" s="71" t="s">
        <v>397</v>
      </c>
      <c r="H19" s="71" t="s">
        <v>399</v>
      </c>
      <c r="I19" s="71" t="s">
        <v>398</v>
      </c>
      <c r="J19" s="124" t="s">
        <v>538</v>
      </c>
      <c r="K19" s="71" t="s">
        <v>48</v>
      </c>
      <c r="L19" s="71" t="s">
        <v>49</v>
      </c>
      <c r="M19" s="71" t="s">
        <v>1030</v>
      </c>
      <c r="N19" s="71" t="s">
        <v>1347</v>
      </c>
      <c r="O19" s="71" t="s">
        <v>1031</v>
      </c>
      <c r="P19" s="125">
        <v>421911395727</v>
      </c>
    </row>
    <row r="20" spans="1:16">
      <c r="A20" s="124" t="s">
        <v>1348</v>
      </c>
      <c r="B20" s="71" t="s">
        <v>14</v>
      </c>
      <c r="C20" s="71" t="s">
        <v>51</v>
      </c>
      <c r="D20" s="71" t="s">
        <v>1185</v>
      </c>
      <c r="E20" s="71" t="s">
        <v>309</v>
      </c>
      <c r="F20" s="71" t="s">
        <v>396</v>
      </c>
      <c r="G20" s="71" t="s">
        <v>397</v>
      </c>
      <c r="H20" s="71" t="s">
        <v>399</v>
      </c>
      <c r="I20" s="71" t="s">
        <v>398</v>
      </c>
      <c r="J20" s="124" t="s">
        <v>542</v>
      </c>
      <c r="K20" s="71" t="s">
        <v>52</v>
      </c>
      <c r="L20" s="71" t="s">
        <v>45</v>
      </c>
      <c r="M20" s="71" t="s">
        <v>53</v>
      </c>
      <c r="N20" s="71" t="s">
        <v>22</v>
      </c>
      <c r="O20" s="71" t="s">
        <v>46</v>
      </c>
      <c r="P20" s="125">
        <v>421905305338</v>
      </c>
    </row>
    <row r="21" spans="1:16">
      <c r="A21" s="124" t="s">
        <v>1349</v>
      </c>
      <c r="B21" s="71" t="s">
        <v>14</v>
      </c>
      <c r="C21" s="71" t="s">
        <v>1004</v>
      </c>
      <c r="D21" s="71" t="s">
        <v>1186</v>
      </c>
      <c r="E21" s="71" t="s">
        <v>882</v>
      </c>
      <c r="F21" s="71" t="s">
        <v>396</v>
      </c>
      <c r="G21" s="71" t="s">
        <v>1005</v>
      </c>
      <c r="H21" s="71" t="s">
        <v>1006</v>
      </c>
      <c r="I21" s="71" t="s">
        <v>1007</v>
      </c>
      <c r="J21" s="124" t="s">
        <v>1008</v>
      </c>
      <c r="K21" s="71" t="s">
        <v>1009</v>
      </c>
      <c r="L21" s="71" t="s">
        <v>1010</v>
      </c>
      <c r="M21" s="71" t="s">
        <v>1011</v>
      </c>
      <c r="N21" s="71" t="s">
        <v>22</v>
      </c>
      <c r="O21" s="71" t="s">
        <v>1012</v>
      </c>
      <c r="P21" s="125">
        <v>421907837049</v>
      </c>
    </row>
    <row r="22" spans="1:16">
      <c r="A22" s="124" t="s">
        <v>1350</v>
      </c>
      <c r="B22" s="71" t="s">
        <v>14</v>
      </c>
      <c r="C22" s="71" t="s">
        <v>54</v>
      </c>
      <c r="D22" s="71" t="s">
        <v>1187</v>
      </c>
      <c r="E22" s="71" t="s">
        <v>364</v>
      </c>
      <c r="F22" s="71" t="s">
        <v>396</v>
      </c>
      <c r="G22" s="71" t="s">
        <v>397</v>
      </c>
      <c r="H22" s="71" t="s">
        <v>399</v>
      </c>
      <c r="I22" s="71" t="s">
        <v>398</v>
      </c>
      <c r="J22" s="124" t="s">
        <v>543</v>
      </c>
      <c r="K22" s="71" t="s">
        <v>55</v>
      </c>
      <c r="L22" s="71" t="s">
        <v>56</v>
      </c>
      <c r="M22" s="71" t="s">
        <v>57</v>
      </c>
      <c r="N22" s="71" t="s">
        <v>18</v>
      </c>
      <c r="O22" s="71" t="s">
        <v>1351</v>
      </c>
      <c r="P22" s="125">
        <v>421910729433</v>
      </c>
    </row>
    <row r="23" spans="1:16">
      <c r="A23" s="124" t="s">
        <v>1352</v>
      </c>
      <c r="B23" s="71" t="s">
        <v>14</v>
      </c>
      <c r="C23" s="71" t="s">
        <v>58</v>
      </c>
      <c r="D23" s="71" t="s">
        <v>1188</v>
      </c>
      <c r="E23" s="71" t="s">
        <v>298</v>
      </c>
      <c r="F23" s="71" t="s">
        <v>396</v>
      </c>
      <c r="G23" s="71" t="s">
        <v>397</v>
      </c>
      <c r="H23" s="71" t="s">
        <v>399</v>
      </c>
      <c r="I23" s="71" t="s">
        <v>1353</v>
      </c>
      <c r="J23" s="124" t="s">
        <v>544</v>
      </c>
      <c r="K23" s="71" t="s">
        <v>59</v>
      </c>
      <c r="L23" s="71" t="s">
        <v>1354</v>
      </c>
      <c r="M23" s="71" t="s">
        <v>545</v>
      </c>
      <c r="N23" s="71" t="s">
        <v>522</v>
      </c>
      <c r="O23" s="71" t="s">
        <v>60</v>
      </c>
      <c r="P23" s="125">
        <v>421905866558</v>
      </c>
    </row>
    <row r="24" spans="1:16">
      <c r="A24" s="124" t="s">
        <v>1355</v>
      </c>
      <c r="B24" s="71" t="s">
        <v>14</v>
      </c>
      <c r="C24" s="71" t="s">
        <v>1356</v>
      </c>
      <c r="D24" s="71" t="s">
        <v>1357</v>
      </c>
      <c r="E24" s="71" t="s">
        <v>1032</v>
      </c>
      <c r="F24" s="71" t="s">
        <v>396</v>
      </c>
      <c r="G24" s="71" t="s">
        <v>1358</v>
      </c>
      <c r="H24" s="71" t="s">
        <v>361</v>
      </c>
      <c r="I24" s="71" t="s">
        <v>1359</v>
      </c>
      <c r="J24" s="124" t="s">
        <v>546</v>
      </c>
      <c r="K24" s="71" t="s">
        <v>61</v>
      </c>
      <c r="L24" s="71" t="s">
        <v>62</v>
      </c>
      <c r="M24" s="71" t="s">
        <v>1033</v>
      </c>
      <c r="N24" s="71" t="s">
        <v>1360</v>
      </c>
      <c r="O24" s="71" t="s">
        <v>1033</v>
      </c>
      <c r="P24" s="125">
        <v>421915177443</v>
      </c>
    </row>
    <row r="25" spans="1:16">
      <c r="A25" s="124" t="s">
        <v>1361</v>
      </c>
      <c r="B25" s="71" t="s">
        <v>14</v>
      </c>
      <c r="C25" s="71" t="s">
        <v>1034</v>
      </c>
      <c r="D25" s="71" t="s">
        <v>1189</v>
      </c>
      <c r="E25" s="71" t="s">
        <v>401</v>
      </c>
      <c r="F25" s="71" t="s">
        <v>396</v>
      </c>
      <c r="G25" s="71" t="s">
        <v>402</v>
      </c>
      <c r="H25" s="71" t="s">
        <v>404</v>
      </c>
      <c r="I25" s="71" t="s">
        <v>403</v>
      </c>
      <c r="J25" s="124" t="s">
        <v>547</v>
      </c>
      <c r="K25" s="71" t="s">
        <v>63</v>
      </c>
      <c r="L25" s="71" t="s">
        <v>1035</v>
      </c>
      <c r="M25" s="71" t="s">
        <v>64</v>
      </c>
      <c r="N25" s="71" t="s">
        <v>22</v>
      </c>
      <c r="O25" s="71" t="s">
        <v>1036</v>
      </c>
      <c r="P25" s="125">
        <v>421248206024</v>
      </c>
    </row>
    <row r="26" spans="1:16">
      <c r="A26" s="124" t="s">
        <v>1362</v>
      </c>
      <c r="B26" s="71" t="s">
        <v>14</v>
      </c>
      <c r="C26" s="71" t="s">
        <v>1034</v>
      </c>
      <c r="D26" s="71" t="s">
        <v>1363</v>
      </c>
      <c r="E26" s="71" t="s">
        <v>1364</v>
      </c>
      <c r="F26" s="71" t="s">
        <v>396</v>
      </c>
      <c r="G26" s="71" t="s">
        <v>402</v>
      </c>
      <c r="H26" s="71" t="s">
        <v>404</v>
      </c>
      <c r="I26" s="71" t="s">
        <v>403</v>
      </c>
      <c r="J26" s="124" t="s">
        <v>547</v>
      </c>
      <c r="K26" s="71" t="s">
        <v>63</v>
      </c>
      <c r="L26" s="71" t="s">
        <v>1035</v>
      </c>
      <c r="M26" s="71" t="s">
        <v>64</v>
      </c>
      <c r="N26" s="71" t="s">
        <v>22</v>
      </c>
      <c r="O26" s="71" t="s">
        <v>1036</v>
      </c>
      <c r="P26" s="125">
        <v>421248206024</v>
      </c>
    </row>
    <row r="27" spans="1:16">
      <c r="A27" s="124" t="s">
        <v>1365</v>
      </c>
      <c r="B27" s="71" t="s">
        <v>14</v>
      </c>
      <c r="C27" s="71" t="s">
        <v>1034</v>
      </c>
      <c r="D27" s="71" t="s">
        <v>1366</v>
      </c>
      <c r="E27" s="71" t="s">
        <v>1367</v>
      </c>
      <c r="F27" s="71" t="s">
        <v>396</v>
      </c>
      <c r="G27" s="71" t="s">
        <v>402</v>
      </c>
      <c r="H27" s="71" t="s">
        <v>404</v>
      </c>
      <c r="I27" s="71" t="s">
        <v>403</v>
      </c>
      <c r="J27" s="124" t="s">
        <v>547</v>
      </c>
      <c r="K27" s="71" t="s">
        <v>63</v>
      </c>
      <c r="L27" s="71" t="s">
        <v>1035</v>
      </c>
      <c r="M27" s="71" t="s">
        <v>64</v>
      </c>
      <c r="N27" s="71" t="s">
        <v>22</v>
      </c>
      <c r="O27" s="71" t="s">
        <v>1036</v>
      </c>
      <c r="P27" s="125">
        <v>421248206024</v>
      </c>
    </row>
    <row r="28" spans="1:16">
      <c r="A28" s="124" t="s">
        <v>1368</v>
      </c>
      <c r="B28" s="71" t="s">
        <v>14</v>
      </c>
      <c r="C28" s="71" t="s">
        <v>1034</v>
      </c>
      <c r="D28" s="71" t="s">
        <v>1369</v>
      </c>
      <c r="E28" s="71" t="s">
        <v>1370</v>
      </c>
      <c r="F28" s="71" t="s">
        <v>396</v>
      </c>
      <c r="G28" s="71" t="s">
        <v>402</v>
      </c>
      <c r="H28" s="71" t="s">
        <v>404</v>
      </c>
      <c r="I28" s="71" t="s">
        <v>403</v>
      </c>
      <c r="J28" s="124" t="s">
        <v>547</v>
      </c>
      <c r="K28" s="71" t="s">
        <v>63</v>
      </c>
      <c r="L28" s="71" t="s">
        <v>1035</v>
      </c>
      <c r="M28" s="71" t="s">
        <v>64</v>
      </c>
      <c r="N28" s="71" t="s">
        <v>22</v>
      </c>
      <c r="O28" s="71" t="s">
        <v>1036</v>
      </c>
      <c r="P28" s="125">
        <v>421248206024</v>
      </c>
    </row>
    <row r="29" spans="1:16">
      <c r="A29" s="124" t="s">
        <v>1371</v>
      </c>
      <c r="B29" s="71" t="s">
        <v>14</v>
      </c>
      <c r="C29" s="71" t="s">
        <v>1034</v>
      </c>
      <c r="D29" s="71" t="s">
        <v>1372</v>
      </c>
      <c r="E29" s="71" t="s">
        <v>1373</v>
      </c>
      <c r="F29" s="71" t="s">
        <v>396</v>
      </c>
      <c r="G29" s="71" t="s">
        <v>402</v>
      </c>
      <c r="H29" s="71" t="s">
        <v>404</v>
      </c>
      <c r="I29" s="71" t="s">
        <v>403</v>
      </c>
      <c r="J29" s="124" t="s">
        <v>547</v>
      </c>
      <c r="K29" s="71" t="s">
        <v>63</v>
      </c>
      <c r="L29" s="71" t="s">
        <v>1035</v>
      </c>
      <c r="M29" s="71" t="s">
        <v>64</v>
      </c>
      <c r="N29" s="71" t="s">
        <v>22</v>
      </c>
      <c r="O29" s="71" t="s">
        <v>1036</v>
      </c>
      <c r="P29" s="125">
        <v>421248206024</v>
      </c>
    </row>
    <row r="30" spans="1:16">
      <c r="A30" s="124" t="s">
        <v>1374</v>
      </c>
      <c r="B30" s="71" t="s">
        <v>14</v>
      </c>
      <c r="C30" s="71" t="s">
        <v>1034</v>
      </c>
      <c r="D30" s="71" t="s">
        <v>1190</v>
      </c>
      <c r="E30" s="71" t="s">
        <v>299</v>
      </c>
      <c r="F30" s="71" t="s">
        <v>396</v>
      </c>
      <c r="G30" s="71" t="s">
        <v>1375</v>
      </c>
      <c r="H30" s="71" t="s">
        <v>404</v>
      </c>
      <c r="I30" s="71" t="s">
        <v>403</v>
      </c>
      <c r="J30" s="124" t="s">
        <v>548</v>
      </c>
      <c r="K30" s="71" t="s">
        <v>65</v>
      </c>
      <c r="L30" s="71" t="s">
        <v>1037</v>
      </c>
      <c r="M30" s="71" t="s">
        <v>1038</v>
      </c>
      <c r="N30" s="71" t="s">
        <v>18</v>
      </c>
      <c r="O30" s="71" t="s">
        <v>549</v>
      </c>
      <c r="P30" s="125">
        <v>421902937022</v>
      </c>
    </row>
    <row r="31" spans="1:16">
      <c r="A31" s="124" t="s">
        <v>1376</v>
      </c>
      <c r="B31" s="71" t="s">
        <v>14</v>
      </c>
      <c r="C31" s="71" t="s">
        <v>1039</v>
      </c>
      <c r="D31" s="71" t="s">
        <v>1191</v>
      </c>
      <c r="E31" s="71" t="s">
        <v>1040</v>
      </c>
      <c r="F31" s="71" t="s">
        <v>396</v>
      </c>
      <c r="G31" s="71" t="s">
        <v>397</v>
      </c>
      <c r="H31" s="71" t="s">
        <v>399</v>
      </c>
      <c r="I31" s="71" t="s">
        <v>398</v>
      </c>
      <c r="J31" s="124" t="s">
        <v>1041</v>
      </c>
      <c r="K31" s="71" t="s">
        <v>1042</v>
      </c>
      <c r="L31" s="71" t="s">
        <v>1043</v>
      </c>
      <c r="M31" s="71" t="s">
        <v>1044</v>
      </c>
      <c r="N31" s="71" t="s">
        <v>22</v>
      </c>
      <c r="O31" s="71" t="s">
        <v>1044</v>
      </c>
      <c r="P31" s="125">
        <v>421903200136</v>
      </c>
    </row>
    <row r="32" spans="1:16">
      <c r="A32" s="124" t="s">
        <v>1377</v>
      </c>
      <c r="B32" s="71" t="s">
        <v>14</v>
      </c>
      <c r="C32" s="71" t="s">
        <v>66</v>
      </c>
      <c r="D32" s="71" t="s">
        <v>1192</v>
      </c>
      <c r="E32" s="71" t="s">
        <v>365</v>
      </c>
      <c r="F32" s="71" t="s">
        <v>396</v>
      </c>
      <c r="G32" s="71" t="s">
        <v>264</v>
      </c>
      <c r="H32" s="71" t="s">
        <v>399</v>
      </c>
      <c r="I32" s="71" t="s">
        <v>550</v>
      </c>
      <c r="J32" s="124" t="s">
        <v>551</v>
      </c>
      <c r="K32" s="71" t="s">
        <v>67</v>
      </c>
      <c r="L32" s="71" t="s">
        <v>552</v>
      </c>
      <c r="M32" s="71" t="s">
        <v>1378</v>
      </c>
      <c r="N32" s="71" t="s">
        <v>68</v>
      </c>
      <c r="O32" s="71" t="s">
        <v>1045</v>
      </c>
      <c r="P32" s="125">
        <v>421903446366</v>
      </c>
    </row>
    <row r="33" spans="1:16">
      <c r="A33" s="124" t="s">
        <v>1379</v>
      </c>
      <c r="B33" s="71" t="s">
        <v>14</v>
      </c>
      <c r="C33" s="71" t="s">
        <v>1046</v>
      </c>
      <c r="D33" s="71" t="s">
        <v>1193</v>
      </c>
      <c r="E33" s="71" t="s">
        <v>367</v>
      </c>
      <c r="F33" s="71" t="s">
        <v>396</v>
      </c>
      <c r="G33" s="71" t="s">
        <v>397</v>
      </c>
      <c r="H33" s="71" t="s">
        <v>399</v>
      </c>
      <c r="I33" s="71" t="s">
        <v>398</v>
      </c>
      <c r="J33" s="124" t="s">
        <v>554</v>
      </c>
      <c r="K33" s="71" t="s">
        <v>69</v>
      </c>
      <c r="L33" s="71" t="s">
        <v>70</v>
      </c>
      <c r="M33" s="71" t="s">
        <v>71</v>
      </c>
      <c r="N33" s="71" t="s">
        <v>22</v>
      </c>
      <c r="O33" s="71" t="s">
        <v>1380</v>
      </c>
      <c r="P33" s="125">
        <v>421905811053</v>
      </c>
    </row>
    <row r="34" spans="1:16">
      <c r="A34" s="124" t="s">
        <v>1381</v>
      </c>
      <c r="B34" s="71" t="s">
        <v>14</v>
      </c>
      <c r="C34" s="71" t="s">
        <v>1046</v>
      </c>
      <c r="D34" s="71" t="s">
        <v>1194</v>
      </c>
      <c r="E34" s="71" t="s">
        <v>366</v>
      </c>
      <c r="F34" s="71" t="s">
        <v>396</v>
      </c>
      <c r="G34" s="71" t="s">
        <v>272</v>
      </c>
      <c r="H34" s="71" t="s">
        <v>399</v>
      </c>
      <c r="I34" s="71" t="s">
        <v>362</v>
      </c>
      <c r="J34" s="124" t="s">
        <v>553</v>
      </c>
      <c r="K34" s="71" t="s">
        <v>72</v>
      </c>
      <c r="L34" s="71" t="s">
        <v>73</v>
      </c>
      <c r="M34" s="71" t="s">
        <v>74</v>
      </c>
      <c r="N34" s="71" t="s">
        <v>22</v>
      </c>
      <c r="O34" s="71" t="s">
        <v>74</v>
      </c>
      <c r="P34" s="125">
        <v>421908779374</v>
      </c>
    </row>
    <row r="35" spans="1:16">
      <c r="A35" s="124" t="s">
        <v>1382</v>
      </c>
      <c r="B35" s="71" t="s">
        <v>14</v>
      </c>
      <c r="C35" s="71" t="s">
        <v>75</v>
      </c>
      <c r="D35" s="71" t="s">
        <v>1195</v>
      </c>
      <c r="E35" s="71" t="s">
        <v>405</v>
      </c>
      <c r="F35" s="71" t="s">
        <v>396</v>
      </c>
      <c r="G35" s="71" t="s">
        <v>279</v>
      </c>
      <c r="H35" s="71" t="s">
        <v>399</v>
      </c>
      <c r="I35" s="71" t="s">
        <v>362</v>
      </c>
      <c r="J35" s="124" t="s">
        <v>555</v>
      </c>
      <c r="K35" s="71" t="s">
        <v>76</v>
      </c>
      <c r="L35" s="71" t="s">
        <v>556</v>
      </c>
      <c r="M35" s="71" t="s">
        <v>77</v>
      </c>
      <c r="N35" s="71" t="s">
        <v>22</v>
      </c>
      <c r="O35" s="71" t="s">
        <v>557</v>
      </c>
      <c r="P35" s="125">
        <v>421903708275</v>
      </c>
    </row>
    <row r="36" spans="1:16">
      <c r="A36" s="124" t="s">
        <v>1383</v>
      </c>
      <c r="B36" s="71" t="s">
        <v>14</v>
      </c>
      <c r="C36" s="71" t="s">
        <v>78</v>
      </c>
      <c r="D36" s="71" t="s">
        <v>1196</v>
      </c>
      <c r="E36" s="71" t="s">
        <v>300</v>
      </c>
      <c r="F36" s="71" t="s">
        <v>396</v>
      </c>
      <c r="G36" s="71" t="s">
        <v>397</v>
      </c>
      <c r="H36" s="71" t="s">
        <v>399</v>
      </c>
      <c r="I36" s="71" t="s">
        <v>398</v>
      </c>
      <c r="J36" s="124" t="s">
        <v>558</v>
      </c>
      <c r="K36" s="71" t="s">
        <v>79</v>
      </c>
      <c r="L36" s="71" t="s">
        <v>1384</v>
      </c>
      <c r="M36" s="71" t="s">
        <v>80</v>
      </c>
      <c r="N36" s="71" t="s">
        <v>30</v>
      </c>
      <c r="O36" s="71" t="s">
        <v>80</v>
      </c>
      <c r="P36" s="125">
        <v>421908757576</v>
      </c>
    </row>
    <row r="37" spans="1:16">
      <c r="A37" s="124" t="s">
        <v>1385</v>
      </c>
      <c r="B37" s="71" t="s">
        <v>14</v>
      </c>
      <c r="C37" s="71" t="s">
        <v>81</v>
      </c>
      <c r="D37" s="71" t="s">
        <v>1197</v>
      </c>
      <c r="E37" s="71" t="s">
        <v>310</v>
      </c>
      <c r="F37" s="71" t="s">
        <v>396</v>
      </c>
      <c r="G37" s="71" t="s">
        <v>397</v>
      </c>
      <c r="H37" s="71" t="s">
        <v>399</v>
      </c>
      <c r="I37" s="71" t="s">
        <v>398</v>
      </c>
      <c r="J37" s="124" t="s">
        <v>1386</v>
      </c>
      <c r="K37" s="71" t="s">
        <v>82</v>
      </c>
      <c r="L37" s="71" t="s">
        <v>83</v>
      </c>
      <c r="M37" s="71" t="s">
        <v>84</v>
      </c>
      <c r="N37" s="71" t="s">
        <v>18</v>
      </c>
      <c r="O37" s="71" t="s">
        <v>84</v>
      </c>
      <c r="P37" s="125">
        <v>421907988343</v>
      </c>
    </row>
    <row r="38" spans="1:16">
      <c r="A38" s="124" t="s">
        <v>1387</v>
      </c>
      <c r="B38" s="71" t="s">
        <v>14</v>
      </c>
      <c r="C38" s="71" t="s">
        <v>85</v>
      </c>
      <c r="D38" s="71" t="s">
        <v>1198</v>
      </c>
      <c r="E38" s="71" t="s">
        <v>368</v>
      </c>
      <c r="F38" s="71" t="s">
        <v>396</v>
      </c>
      <c r="G38" s="71" t="s">
        <v>397</v>
      </c>
      <c r="H38" s="71" t="s">
        <v>399</v>
      </c>
      <c r="I38" s="71" t="s">
        <v>398</v>
      </c>
      <c r="J38" s="124" t="s">
        <v>559</v>
      </c>
      <c r="K38" s="71" t="s">
        <v>86</v>
      </c>
      <c r="L38" s="71" t="s">
        <v>87</v>
      </c>
      <c r="M38" s="71" t="s">
        <v>88</v>
      </c>
      <c r="N38" s="71" t="s">
        <v>18</v>
      </c>
      <c r="O38" s="71" t="s">
        <v>1388</v>
      </c>
      <c r="P38" s="125">
        <v>421918529304</v>
      </c>
    </row>
    <row r="39" spans="1:16">
      <c r="A39" s="124" t="s">
        <v>1389</v>
      </c>
      <c r="B39" s="71" t="s">
        <v>14</v>
      </c>
      <c r="C39" s="71" t="s">
        <v>89</v>
      </c>
      <c r="D39" s="71" t="s">
        <v>1199</v>
      </c>
      <c r="E39" s="71" t="s">
        <v>369</v>
      </c>
      <c r="F39" s="71" t="s">
        <v>396</v>
      </c>
      <c r="G39" s="71" t="s">
        <v>397</v>
      </c>
      <c r="H39" s="71" t="s">
        <v>399</v>
      </c>
      <c r="I39" s="71" t="s">
        <v>398</v>
      </c>
      <c r="J39" s="124" t="s">
        <v>560</v>
      </c>
      <c r="K39" s="71" t="s">
        <v>90</v>
      </c>
      <c r="L39" s="71" t="s">
        <v>1048</v>
      </c>
      <c r="M39" s="71" t="s">
        <v>1390</v>
      </c>
      <c r="N39" s="71" t="s">
        <v>1049</v>
      </c>
      <c r="O39" s="71" t="s">
        <v>1391</v>
      </c>
      <c r="P39" s="125">
        <v>421918818610</v>
      </c>
    </row>
    <row r="40" spans="1:16">
      <c r="A40" s="124" t="s">
        <v>1392</v>
      </c>
      <c r="B40" s="71" t="s">
        <v>14</v>
      </c>
      <c r="C40" s="71" t="s">
        <v>1050</v>
      </c>
      <c r="D40" s="71" t="s">
        <v>1200</v>
      </c>
      <c r="E40" s="71" t="s">
        <v>370</v>
      </c>
      <c r="F40" s="71" t="s">
        <v>396</v>
      </c>
      <c r="G40" s="71" t="s">
        <v>397</v>
      </c>
      <c r="H40" s="71" t="s">
        <v>399</v>
      </c>
      <c r="I40" s="71" t="s">
        <v>398</v>
      </c>
      <c r="J40" s="124" t="s">
        <v>561</v>
      </c>
      <c r="K40" s="71" t="s">
        <v>91</v>
      </c>
      <c r="L40" s="71" t="s">
        <v>92</v>
      </c>
      <c r="M40" s="71" t="s">
        <v>1201</v>
      </c>
      <c r="N40" s="71" t="s">
        <v>30</v>
      </c>
      <c r="O40" s="71" t="s">
        <v>1201</v>
      </c>
      <c r="P40" s="125">
        <v>421904682728</v>
      </c>
    </row>
    <row r="41" spans="1:16">
      <c r="A41" s="124" t="s">
        <v>1393</v>
      </c>
      <c r="B41" s="71" t="s">
        <v>14</v>
      </c>
      <c r="C41" s="71" t="s">
        <v>1050</v>
      </c>
      <c r="D41" s="71" t="s">
        <v>1202</v>
      </c>
      <c r="E41" s="71" t="s">
        <v>371</v>
      </c>
      <c r="F41" s="71" t="s">
        <v>396</v>
      </c>
      <c r="G41" s="71" t="s">
        <v>372</v>
      </c>
      <c r="H41" s="71" t="s">
        <v>404</v>
      </c>
      <c r="I41" s="71" t="s">
        <v>403</v>
      </c>
      <c r="J41" s="124" t="s">
        <v>564</v>
      </c>
      <c r="K41" s="71" t="s">
        <v>95</v>
      </c>
      <c r="L41" s="71" t="s">
        <v>96</v>
      </c>
      <c r="M41" s="71" t="s">
        <v>97</v>
      </c>
      <c r="N41" s="71" t="s">
        <v>22</v>
      </c>
      <c r="O41" s="71" t="s">
        <v>98</v>
      </c>
      <c r="P41" s="125">
        <v>421905659739</v>
      </c>
    </row>
    <row r="42" spans="1:16">
      <c r="A42" s="124" t="s">
        <v>1394</v>
      </c>
      <c r="B42" s="71" t="s">
        <v>14</v>
      </c>
      <c r="C42" s="71" t="s">
        <v>1050</v>
      </c>
      <c r="D42" s="71" t="s">
        <v>1203</v>
      </c>
      <c r="E42" s="71" t="s">
        <v>338</v>
      </c>
      <c r="F42" s="71" t="s">
        <v>396</v>
      </c>
      <c r="G42" s="71" t="s">
        <v>1395</v>
      </c>
      <c r="H42" s="71" t="s">
        <v>408</v>
      </c>
      <c r="I42" s="71" t="s">
        <v>287</v>
      </c>
      <c r="J42" s="124" t="s">
        <v>562</v>
      </c>
      <c r="K42" s="71" t="s">
        <v>563</v>
      </c>
      <c r="L42" s="71" t="s">
        <v>93</v>
      </c>
      <c r="M42" s="71" t="s">
        <v>94</v>
      </c>
      <c r="N42" s="71" t="s">
        <v>22</v>
      </c>
      <c r="O42" s="71" t="s">
        <v>1051</v>
      </c>
      <c r="P42" s="125">
        <v>421903457074</v>
      </c>
    </row>
    <row r="43" spans="1:16">
      <c r="A43" s="124" t="s">
        <v>1396</v>
      </c>
      <c r="B43" s="71" t="s">
        <v>14</v>
      </c>
      <c r="C43" s="71" t="s">
        <v>1052</v>
      </c>
      <c r="D43" s="71" t="s">
        <v>1204</v>
      </c>
      <c r="E43" s="71" t="s">
        <v>311</v>
      </c>
      <c r="F43" s="71" t="s">
        <v>396</v>
      </c>
      <c r="G43" s="71" t="s">
        <v>312</v>
      </c>
      <c r="H43" s="71" t="s">
        <v>361</v>
      </c>
      <c r="I43" s="71" t="s">
        <v>313</v>
      </c>
      <c r="J43" s="124" t="s">
        <v>565</v>
      </c>
      <c r="K43" s="71" t="s">
        <v>99</v>
      </c>
      <c r="L43" s="71" t="s">
        <v>1397</v>
      </c>
      <c r="M43" s="71" t="s">
        <v>1398</v>
      </c>
      <c r="N43" s="71" t="s">
        <v>30</v>
      </c>
      <c r="O43" s="71" t="s">
        <v>1398</v>
      </c>
      <c r="P43" s="125">
        <v>421915472241</v>
      </c>
    </row>
    <row r="44" spans="1:16">
      <c r="A44" s="124" t="s">
        <v>1399</v>
      </c>
      <c r="B44" s="71" t="s">
        <v>14</v>
      </c>
      <c r="C44" s="71" t="s">
        <v>1052</v>
      </c>
      <c r="D44" s="71" t="s">
        <v>1205</v>
      </c>
      <c r="E44" s="71" t="s">
        <v>314</v>
      </c>
      <c r="F44" s="71" t="s">
        <v>396</v>
      </c>
      <c r="G44" s="71" t="s">
        <v>397</v>
      </c>
      <c r="H44" s="71" t="s">
        <v>399</v>
      </c>
      <c r="I44" s="71" t="s">
        <v>398</v>
      </c>
      <c r="J44" s="124" t="s">
        <v>566</v>
      </c>
      <c r="K44" s="71" t="s">
        <v>100</v>
      </c>
      <c r="L44" s="71" t="s">
        <v>101</v>
      </c>
      <c r="M44" s="71" t="s">
        <v>102</v>
      </c>
      <c r="N44" s="71" t="s">
        <v>22</v>
      </c>
      <c r="O44" s="71" t="s">
        <v>103</v>
      </c>
      <c r="P44" s="125">
        <v>421903692095</v>
      </c>
    </row>
    <row r="45" spans="1:16">
      <c r="A45" s="124" t="s">
        <v>1400</v>
      </c>
      <c r="B45" s="71" t="s">
        <v>14</v>
      </c>
      <c r="C45" s="71" t="s">
        <v>104</v>
      </c>
      <c r="D45" s="71" t="s">
        <v>1206</v>
      </c>
      <c r="E45" s="71" t="s">
        <v>315</v>
      </c>
      <c r="F45" s="71" t="s">
        <v>396</v>
      </c>
      <c r="G45" s="71" t="s">
        <v>397</v>
      </c>
      <c r="H45" s="71" t="s">
        <v>399</v>
      </c>
      <c r="I45" s="71" t="s">
        <v>398</v>
      </c>
      <c r="J45" s="124" t="s">
        <v>567</v>
      </c>
      <c r="K45" s="71" t="s">
        <v>1401</v>
      </c>
      <c r="L45" s="71" t="s">
        <v>1053</v>
      </c>
      <c r="M45" s="71" t="s">
        <v>105</v>
      </c>
      <c r="N45" s="71" t="s">
        <v>22</v>
      </c>
      <c r="O45" s="71" t="s">
        <v>106</v>
      </c>
      <c r="P45" s="125">
        <v>421915499077</v>
      </c>
    </row>
    <row r="46" spans="1:16">
      <c r="A46" s="124" t="s">
        <v>1402</v>
      </c>
      <c r="B46" s="71" t="s">
        <v>14</v>
      </c>
      <c r="C46" s="71" t="s">
        <v>1054</v>
      </c>
      <c r="D46" s="71" t="s">
        <v>1207</v>
      </c>
      <c r="E46" s="71" t="s">
        <v>373</v>
      </c>
      <c r="F46" s="71" t="s">
        <v>396</v>
      </c>
      <c r="G46" s="71" t="s">
        <v>425</v>
      </c>
      <c r="H46" s="71" t="s">
        <v>404</v>
      </c>
      <c r="I46" s="71" t="s">
        <v>426</v>
      </c>
      <c r="J46" s="124" t="s">
        <v>569</v>
      </c>
      <c r="K46" s="71" t="s">
        <v>111</v>
      </c>
      <c r="L46" s="71" t="s">
        <v>1055</v>
      </c>
      <c r="M46" s="71" t="s">
        <v>570</v>
      </c>
      <c r="N46" s="71" t="s">
        <v>18</v>
      </c>
      <c r="O46" s="71" t="s">
        <v>1056</v>
      </c>
      <c r="P46" s="125">
        <v>421905478326</v>
      </c>
    </row>
    <row r="47" spans="1:16">
      <c r="A47" s="124" t="s">
        <v>1403</v>
      </c>
      <c r="B47" s="71" t="s">
        <v>14</v>
      </c>
      <c r="C47" s="71" t="s">
        <v>1054</v>
      </c>
      <c r="D47" s="71" t="s">
        <v>1208</v>
      </c>
      <c r="E47" s="71" t="s">
        <v>390</v>
      </c>
      <c r="F47" s="71" t="s">
        <v>396</v>
      </c>
      <c r="G47" s="71" t="s">
        <v>380</v>
      </c>
      <c r="H47" s="71" t="s">
        <v>382</v>
      </c>
      <c r="I47" s="71" t="s">
        <v>381</v>
      </c>
      <c r="J47" s="124" t="s">
        <v>571</v>
      </c>
      <c r="K47" s="71" t="s">
        <v>572</v>
      </c>
      <c r="L47" s="71" t="s">
        <v>112</v>
      </c>
      <c r="M47" s="71" t="s">
        <v>113</v>
      </c>
      <c r="N47" s="71" t="s">
        <v>18</v>
      </c>
      <c r="O47" s="71" t="s">
        <v>113</v>
      </c>
      <c r="P47" s="125">
        <v>421903601379</v>
      </c>
    </row>
    <row r="48" spans="1:16">
      <c r="A48" s="124" t="s">
        <v>1404</v>
      </c>
      <c r="B48" s="71" t="s">
        <v>14</v>
      </c>
      <c r="C48" s="71" t="s">
        <v>114</v>
      </c>
      <c r="D48" s="71" t="s">
        <v>1209</v>
      </c>
      <c r="E48" s="71" t="s">
        <v>301</v>
      </c>
      <c r="F48" s="71" t="s">
        <v>396</v>
      </c>
      <c r="G48" s="71" t="s">
        <v>1405</v>
      </c>
      <c r="H48" s="71" t="s">
        <v>1406</v>
      </c>
      <c r="I48" s="71" t="s">
        <v>1407</v>
      </c>
      <c r="J48" s="124" t="s">
        <v>573</v>
      </c>
      <c r="K48" s="71" t="s">
        <v>1408</v>
      </c>
      <c r="L48" s="71" t="s">
        <v>1409</v>
      </c>
      <c r="M48" s="71" t="s">
        <v>1057</v>
      </c>
      <c r="N48" s="71" t="s">
        <v>22</v>
      </c>
      <c r="O48" s="71" t="s">
        <v>1057</v>
      </c>
      <c r="P48" s="125">
        <v>421911361044</v>
      </c>
    </row>
    <row r="49" spans="1:16">
      <c r="A49" s="124" t="s">
        <v>1410</v>
      </c>
      <c r="B49" s="71" t="s">
        <v>14</v>
      </c>
      <c r="C49" s="71" t="s">
        <v>1058</v>
      </c>
      <c r="D49" s="71" t="s">
        <v>1210</v>
      </c>
      <c r="E49" s="71" t="s">
        <v>574</v>
      </c>
      <c r="F49" s="71" t="s">
        <v>396</v>
      </c>
      <c r="G49" s="71" t="s">
        <v>397</v>
      </c>
      <c r="H49" s="71" t="s">
        <v>399</v>
      </c>
      <c r="I49" s="71" t="s">
        <v>398</v>
      </c>
      <c r="J49" s="124" t="s">
        <v>575</v>
      </c>
      <c r="K49" s="71" t="s">
        <v>115</v>
      </c>
      <c r="L49" s="71" t="s">
        <v>116</v>
      </c>
      <c r="M49" s="71" t="s">
        <v>117</v>
      </c>
      <c r="N49" s="71" t="s">
        <v>22</v>
      </c>
      <c r="O49" s="71" t="s">
        <v>1411</v>
      </c>
      <c r="P49" s="125">
        <v>421917778827</v>
      </c>
    </row>
    <row r="50" spans="1:16">
      <c r="A50" s="124" t="s">
        <v>1412</v>
      </c>
      <c r="B50" s="71" t="s">
        <v>14</v>
      </c>
      <c r="C50" s="71" t="s">
        <v>1058</v>
      </c>
      <c r="D50" s="71" t="s">
        <v>1413</v>
      </c>
      <c r="E50" s="71" t="s">
        <v>1414</v>
      </c>
      <c r="F50" s="71" t="s">
        <v>396</v>
      </c>
      <c r="G50" s="71" t="s">
        <v>1415</v>
      </c>
      <c r="H50" s="71" t="s">
        <v>1416</v>
      </c>
      <c r="I50" s="71" t="s">
        <v>1417</v>
      </c>
      <c r="J50" s="124" t="s">
        <v>1418</v>
      </c>
      <c r="K50" s="71" t="s">
        <v>1419</v>
      </c>
      <c r="L50" s="71" t="s">
        <v>1420</v>
      </c>
      <c r="M50" s="71" t="s">
        <v>1421</v>
      </c>
      <c r="N50" s="71" t="s">
        <v>22</v>
      </c>
      <c r="O50" s="71" t="s">
        <v>1421</v>
      </c>
      <c r="P50" s="125">
        <v>421917812810</v>
      </c>
    </row>
    <row r="51" spans="1:16">
      <c r="A51" s="124" t="s">
        <v>1422</v>
      </c>
      <c r="B51" s="71" t="s">
        <v>14</v>
      </c>
      <c r="C51" s="71" t="s">
        <v>1059</v>
      </c>
      <c r="D51" s="71" t="s">
        <v>1211</v>
      </c>
      <c r="E51" s="71" t="s">
        <v>1060</v>
      </c>
      <c r="F51" s="71" t="s">
        <v>396</v>
      </c>
      <c r="G51" s="71" t="s">
        <v>1061</v>
      </c>
      <c r="H51" s="71" t="s">
        <v>360</v>
      </c>
      <c r="I51" s="71" t="s">
        <v>1423</v>
      </c>
      <c r="J51" s="124" t="s">
        <v>1062</v>
      </c>
      <c r="K51" s="71" t="s">
        <v>1063</v>
      </c>
      <c r="L51" s="71" t="s">
        <v>1064</v>
      </c>
      <c r="M51" s="71" t="s">
        <v>1065</v>
      </c>
      <c r="N51" s="71" t="s">
        <v>118</v>
      </c>
      <c r="O51" s="71" t="s">
        <v>1424</v>
      </c>
      <c r="P51" s="125">
        <v>421918784043</v>
      </c>
    </row>
    <row r="52" spans="1:16">
      <c r="A52" s="124" t="s">
        <v>1425</v>
      </c>
      <c r="B52" s="71" t="s">
        <v>14</v>
      </c>
      <c r="C52" s="71" t="s">
        <v>119</v>
      </c>
      <c r="D52" s="71" t="s">
        <v>1212</v>
      </c>
      <c r="E52" s="71" t="s">
        <v>406</v>
      </c>
      <c r="F52" s="71" t="s">
        <v>396</v>
      </c>
      <c r="G52" s="71" t="s">
        <v>387</v>
      </c>
      <c r="H52" s="71" t="s">
        <v>399</v>
      </c>
      <c r="I52" s="71" t="s">
        <v>362</v>
      </c>
      <c r="J52" s="124" t="s">
        <v>576</v>
      </c>
      <c r="K52" s="71" t="s">
        <v>120</v>
      </c>
      <c r="L52" s="71" t="s">
        <v>121</v>
      </c>
      <c r="M52" s="71" t="s">
        <v>122</v>
      </c>
      <c r="N52" s="71" t="s">
        <v>22</v>
      </c>
      <c r="O52" s="71" t="s">
        <v>123</v>
      </c>
      <c r="P52" s="125">
        <v>421918234856</v>
      </c>
    </row>
    <row r="53" spans="1:16">
      <c r="A53" s="124" t="s">
        <v>1426</v>
      </c>
      <c r="B53" s="71" t="s">
        <v>14</v>
      </c>
      <c r="C53" s="71" t="s">
        <v>124</v>
      </c>
      <c r="D53" s="71" t="s">
        <v>1213</v>
      </c>
      <c r="E53" s="71" t="s">
        <v>320</v>
      </c>
      <c r="F53" s="71" t="s">
        <v>396</v>
      </c>
      <c r="G53" s="71" t="s">
        <v>321</v>
      </c>
      <c r="H53" s="71" t="s">
        <v>319</v>
      </c>
      <c r="I53" s="71" t="s">
        <v>318</v>
      </c>
      <c r="J53" s="124" t="s">
        <v>577</v>
      </c>
      <c r="K53" s="71" t="s">
        <v>125</v>
      </c>
      <c r="L53" s="71" t="s">
        <v>126</v>
      </c>
      <c r="M53" s="71" t="s">
        <v>127</v>
      </c>
      <c r="N53" s="71" t="s">
        <v>22</v>
      </c>
      <c r="O53" s="71" t="s">
        <v>1427</v>
      </c>
      <c r="P53" s="125">
        <v>420417232204</v>
      </c>
    </row>
    <row r="54" spans="1:16">
      <c r="A54" s="124" t="s">
        <v>1428</v>
      </c>
      <c r="B54" s="71" t="s">
        <v>14</v>
      </c>
      <c r="C54" s="71" t="s">
        <v>128</v>
      </c>
      <c r="D54" s="71" t="s">
        <v>1214</v>
      </c>
      <c r="E54" s="71" t="s">
        <v>374</v>
      </c>
      <c r="F54" s="71" t="s">
        <v>396</v>
      </c>
      <c r="G54" s="71" t="s">
        <v>397</v>
      </c>
      <c r="H54" s="71" t="s">
        <v>399</v>
      </c>
      <c r="I54" s="71" t="s">
        <v>398</v>
      </c>
      <c r="J54" s="124" t="s">
        <v>578</v>
      </c>
      <c r="K54" s="71" t="s">
        <v>129</v>
      </c>
      <c r="L54" s="71" t="s">
        <v>1066</v>
      </c>
      <c r="M54" s="71" t="s">
        <v>130</v>
      </c>
      <c r="N54" s="71" t="s">
        <v>18</v>
      </c>
      <c r="O54" s="71" t="s">
        <v>1067</v>
      </c>
      <c r="P54" s="125">
        <v>421903475887</v>
      </c>
    </row>
    <row r="55" spans="1:16">
      <c r="A55" s="124" t="s">
        <v>1429</v>
      </c>
      <c r="B55" s="71" t="s">
        <v>14</v>
      </c>
      <c r="C55" s="71" t="s">
        <v>1068</v>
      </c>
      <c r="D55" s="71" t="s">
        <v>1215</v>
      </c>
      <c r="E55" s="71" t="s">
        <v>375</v>
      </c>
      <c r="F55" s="71" t="s">
        <v>396</v>
      </c>
      <c r="G55" s="71" t="s">
        <v>1013</v>
      </c>
      <c r="H55" s="71" t="s">
        <v>418</v>
      </c>
      <c r="I55" s="71" t="s">
        <v>417</v>
      </c>
      <c r="J55" s="124" t="s">
        <v>579</v>
      </c>
      <c r="K55" s="71" t="s">
        <v>131</v>
      </c>
      <c r="L55" s="71" t="s">
        <v>1069</v>
      </c>
      <c r="M55" s="71" t="s">
        <v>1430</v>
      </c>
      <c r="N55" s="71" t="s">
        <v>1070</v>
      </c>
      <c r="O55" s="71" t="s">
        <v>1431</v>
      </c>
      <c r="P55" s="125">
        <v>421918249159</v>
      </c>
    </row>
    <row r="56" spans="1:16">
      <c r="A56" s="124" t="s">
        <v>1432</v>
      </c>
      <c r="B56" s="71" t="s">
        <v>14</v>
      </c>
      <c r="C56" s="71" t="s">
        <v>1068</v>
      </c>
      <c r="D56" s="71" t="s">
        <v>1216</v>
      </c>
      <c r="E56" s="71" t="s">
        <v>447</v>
      </c>
      <c r="F56" s="71" t="s">
        <v>396</v>
      </c>
      <c r="G56" s="71" t="s">
        <v>397</v>
      </c>
      <c r="H56" s="71" t="s">
        <v>399</v>
      </c>
      <c r="I56" s="71" t="s">
        <v>398</v>
      </c>
      <c r="J56" s="124" t="s">
        <v>580</v>
      </c>
      <c r="K56" s="71" t="s">
        <v>581</v>
      </c>
      <c r="L56" s="71" t="s">
        <v>582</v>
      </c>
      <c r="M56" s="71" t="s">
        <v>583</v>
      </c>
      <c r="N56" s="71" t="s">
        <v>22</v>
      </c>
      <c r="O56" s="71" t="s">
        <v>583</v>
      </c>
      <c r="P56" s="125">
        <v>421917271277</v>
      </c>
    </row>
    <row r="57" spans="1:16">
      <c r="A57" s="124" t="s">
        <v>1433</v>
      </c>
      <c r="B57" s="71" t="s">
        <v>14</v>
      </c>
      <c r="C57" s="71" t="s">
        <v>132</v>
      </c>
      <c r="D57" s="71" t="s">
        <v>1217</v>
      </c>
      <c r="E57" s="71" t="s">
        <v>322</v>
      </c>
      <c r="F57" s="71" t="s">
        <v>396</v>
      </c>
      <c r="G57" s="71" t="s">
        <v>133</v>
      </c>
      <c r="H57" s="71" t="s">
        <v>324</v>
      </c>
      <c r="I57" s="71" t="s">
        <v>323</v>
      </c>
      <c r="J57" s="124" t="s">
        <v>584</v>
      </c>
      <c r="K57" s="71" t="s">
        <v>1434</v>
      </c>
      <c r="L57" s="71" t="s">
        <v>1435</v>
      </c>
      <c r="M57" s="71" t="s">
        <v>1071</v>
      </c>
      <c r="N57" s="71" t="s">
        <v>22</v>
      </c>
      <c r="O57" s="71" t="s">
        <v>1071</v>
      </c>
      <c r="P57" s="125">
        <v>421903417747</v>
      </c>
    </row>
    <row r="58" spans="1:16">
      <c r="A58" s="124" t="s">
        <v>1436</v>
      </c>
      <c r="B58" s="71" t="s">
        <v>14</v>
      </c>
      <c r="C58" s="71" t="s">
        <v>134</v>
      </c>
      <c r="D58" s="71" t="s">
        <v>1218</v>
      </c>
      <c r="E58" s="71" t="s">
        <v>378</v>
      </c>
      <c r="F58" s="71" t="s">
        <v>396</v>
      </c>
      <c r="G58" s="71" t="s">
        <v>397</v>
      </c>
      <c r="H58" s="71" t="s">
        <v>399</v>
      </c>
      <c r="I58" s="71" t="s">
        <v>398</v>
      </c>
      <c r="J58" s="124" t="s">
        <v>585</v>
      </c>
      <c r="K58" s="71" t="s">
        <v>135</v>
      </c>
      <c r="L58" s="71" t="s">
        <v>136</v>
      </c>
      <c r="M58" s="71" t="s">
        <v>586</v>
      </c>
      <c r="N58" s="71" t="s">
        <v>18</v>
      </c>
      <c r="O58" s="71" t="s">
        <v>587</v>
      </c>
      <c r="P58" s="125">
        <v>421905650170</v>
      </c>
    </row>
    <row r="59" spans="1:16">
      <c r="A59" s="124" t="s">
        <v>1437</v>
      </c>
      <c r="B59" s="71" t="s">
        <v>14</v>
      </c>
      <c r="C59" s="71" t="s">
        <v>137</v>
      </c>
      <c r="D59" s="71" t="s">
        <v>1219</v>
      </c>
      <c r="E59" s="71" t="s">
        <v>325</v>
      </c>
      <c r="F59" s="71" t="s">
        <v>396</v>
      </c>
      <c r="G59" s="71" t="s">
        <v>326</v>
      </c>
      <c r="H59" s="71" t="s">
        <v>328</v>
      </c>
      <c r="I59" s="71" t="s">
        <v>327</v>
      </c>
      <c r="J59" s="124" t="s">
        <v>588</v>
      </c>
      <c r="K59" s="71" t="s">
        <v>138</v>
      </c>
      <c r="L59" s="71" t="s">
        <v>139</v>
      </c>
      <c r="M59" s="71" t="s">
        <v>140</v>
      </c>
      <c r="N59" s="71" t="s">
        <v>22</v>
      </c>
      <c r="O59" s="71" t="s">
        <v>141</v>
      </c>
      <c r="P59" s="125">
        <v>421905601243</v>
      </c>
    </row>
    <row r="60" spans="1:16">
      <c r="A60" s="124" t="s">
        <v>1438</v>
      </c>
      <c r="B60" s="71" t="s">
        <v>14</v>
      </c>
      <c r="C60" s="71" t="s">
        <v>142</v>
      </c>
      <c r="D60" s="71" t="s">
        <v>1220</v>
      </c>
      <c r="E60" s="71" t="s">
        <v>332</v>
      </c>
      <c r="F60" s="71" t="s">
        <v>396</v>
      </c>
      <c r="G60" s="71" t="s">
        <v>397</v>
      </c>
      <c r="H60" s="71" t="s">
        <v>399</v>
      </c>
      <c r="I60" s="71" t="s">
        <v>398</v>
      </c>
      <c r="J60" s="124" t="s">
        <v>1014</v>
      </c>
      <c r="K60" s="71" t="s">
        <v>143</v>
      </c>
      <c r="L60" s="71" t="s">
        <v>1439</v>
      </c>
      <c r="M60" s="71" t="s">
        <v>144</v>
      </c>
      <c r="N60" s="71" t="s">
        <v>22</v>
      </c>
      <c r="O60" s="71" t="s">
        <v>145</v>
      </c>
      <c r="P60" s="125">
        <v>421905462372</v>
      </c>
    </row>
    <row r="61" spans="1:16">
      <c r="A61" s="124" t="s">
        <v>1440</v>
      </c>
      <c r="B61" s="71" t="s">
        <v>14</v>
      </c>
      <c r="C61" s="71" t="s">
        <v>146</v>
      </c>
      <c r="D61" s="71" t="s">
        <v>1221</v>
      </c>
      <c r="E61" s="71" t="s">
        <v>333</v>
      </c>
      <c r="F61" s="71" t="s">
        <v>396</v>
      </c>
      <c r="G61" s="71" t="s">
        <v>397</v>
      </c>
      <c r="H61" s="71" t="s">
        <v>399</v>
      </c>
      <c r="I61" s="71" t="s">
        <v>398</v>
      </c>
      <c r="J61" s="124" t="s">
        <v>589</v>
      </c>
      <c r="K61" s="71" t="s">
        <v>147</v>
      </c>
      <c r="L61" s="71" t="s">
        <v>148</v>
      </c>
      <c r="M61" s="71" t="s">
        <v>149</v>
      </c>
      <c r="N61" s="71" t="s">
        <v>18</v>
      </c>
      <c r="O61" s="71" t="s">
        <v>590</v>
      </c>
      <c r="P61" s="125">
        <v>421903636503</v>
      </c>
    </row>
    <row r="62" spans="1:16">
      <c r="A62" s="124" t="s">
        <v>1441</v>
      </c>
      <c r="B62" s="71" t="s">
        <v>14</v>
      </c>
      <c r="C62" s="71" t="s">
        <v>1072</v>
      </c>
      <c r="D62" s="71" t="s">
        <v>1222</v>
      </c>
      <c r="E62" s="71" t="s">
        <v>379</v>
      </c>
      <c r="F62" s="71" t="s">
        <v>396</v>
      </c>
      <c r="G62" s="71" t="s">
        <v>397</v>
      </c>
      <c r="H62" s="71" t="s">
        <v>399</v>
      </c>
      <c r="I62" s="71" t="s">
        <v>398</v>
      </c>
      <c r="J62" s="124" t="s">
        <v>591</v>
      </c>
      <c r="K62" s="71" t="s">
        <v>150</v>
      </c>
      <c r="L62" s="71" t="s">
        <v>151</v>
      </c>
      <c r="M62" s="71" t="s">
        <v>152</v>
      </c>
      <c r="N62" s="71" t="s">
        <v>22</v>
      </c>
      <c r="O62" s="71" t="s">
        <v>152</v>
      </c>
      <c r="P62" s="125">
        <v>421905620679</v>
      </c>
    </row>
    <row r="63" spans="1:16">
      <c r="A63" s="124" t="s">
        <v>1442</v>
      </c>
      <c r="B63" s="71" t="s">
        <v>14</v>
      </c>
      <c r="C63" s="71" t="s">
        <v>1072</v>
      </c>
      <c r="D63" s="71" t="s">
        <v>1223</v>
      </c>
      <c r="E63" s="71" t="s">
        <v>409</v>
      </c>
      <c r="F63" s="71" t="s">
        <v>396</v>
      </c>
      <c r="G63" s="71" t="s">
        <v>397</v>
      </c>
      <c r="H63" s="71" t="s">
        <v>399</v>
      </c>
      <c r="I63" s="71" t="s">
        <v>398</v>
      </c>
      <c r="J63" s="124" t="s">
        <v>592</v>
      </c>
      <c r="K63" s="71" t="s">
        <v>153</v>
      </c>
      <c r="L63" s="71" t="s">
        <v>154</v>
      </c>
      <c r="M63" s="71" t="s">
        <v>155</v>
      </c>
      <c r="N63" s="71" t="s">
        <v>22</v>
      </c>
      <c r="O63" s="71" t="s">
        <v>1443</v>
      </c>
      <c r="P63" s="125">
        <v>421903666390</v>
      </c>
    </row>
    <row r="64" spans="1:16">
      <c r="A64" s="124" t="s">
        <v>1444</v>
      </c>
      <c r="B64" s="71" t="s">
        <v>14</v>
      </c>
      <c r="C64" s="71" t="s">
        <v>156</v>
      </c>
      <c r="D64" s="71" t="s">
        <v>1224</v>
      </c>
      <c r="E64" s="71" t="s">
        <v>334</v>
      </c>
      <c r="F64" s="71" t="s">
        <v>396</v>
      </c>
      <c r="G64" s="71" t="s">
        <v>1445</v>
      </c>
      <c r="H64" s="71" t="s">
        <v>408</v>
      </c>
      <c r="I64" s="71" t="s">
        <v>287</v>
      </c>
      <c r="J64" s="124" t="s">
        <v>1446</v>
      </c>
      <c r="K64" s="71" t="s">
        <v>157</v>
      </c>
      <c r="L64" s="71" t="s">
        <v>1225</v>
      </c>
      <c r="M64" s="71" t="s">
        <v>158</v>
      </c>
      <c r="N64" s="71" t="s">
        <v>22</v>
      </c>
      <c r="O64" s="71" t="s">
        <v>159</v>
      </c>
      <c r="P64" s="125">
        <v>421918737877</v>
      </c>
    </row>
    <row r="65" spans="1:17">
      <c r="A65" s="124" t="s">
        <v>1447</v>
      </c>
      <c r="B65" s="71" t="s">
        <v>14</v>
      </c>
      <c r="C65" s="71" t="s">
        <v>160</v>
      </c>
      <c r="D65" s="71" t="s">
        <v>1226</v>
      </c>
      <c r="E65" s="71" t="s">
        <v>407</v>
      </c>
      <c r="F65" s="71" t="s">
        <v>396</v>
      </c>
      <c r="G65" s="71" t="s">
        <v>397</v>
      </c>
      <c r="H65" s="71" t="s">
        <v>399</v>
      </c>
      <c r="I65" s="71" t="s">
        <v>398</v>
      </c>
      <c r="J65" s="124" t="s">
        <v>593</v>
      </c>
      <c r="K65" s="71" t="s">
        <v>161</v>
      </c>
      <c r="L65" s="71" t="s">
        <v>162</v>
      </c>
      <c r="M65" s="71" t="s">
        <v>163</v>
      </c>
      <c r="N65" s="71" t="s">
        <v>18</v>
      </c>
      <c r="O65" s="71" t="s">
        <v>1073</v>
      </c>
      <c r="P65" s="125">
        <v>421910928292</v>
      </c>
    </row>
    <row r="66" spans="1:17">
      <c r="A66" s="124" t="s">
        <v>1448</v>
      </c>
      <c r="B66" s="71" t="s">
        <v>14</v>
      </c>
      <c r="C66" s="71" t="s">
        <v>164</v>
      </c>
      <c r="D66" s="71" t="s">
        <v>1227</v>
      </c>
      <c r="E66" s="71" t="s">
        <v>335</v>
      </c>
      <c r="F66" s="71" t="s">
        <v>396</v>
      </c>
      <c r="G66" s="71" t="s">
        <v>594</v>
      </c>
      <c r="H66" s="71" t="s">
        <v>595</v>
      </c>
      <c r="I66" s="71" t="s">
        <v>596</v>
      </c>
      <c r="J66" s="124" t="s">
        <v>597</v>
      </c>
      <c r="K66" s="71" t="s">
        <v>165</v>
      </c>
      <c r="L66" s="71" t="s">
        <v>166</v>
      </c>
      <c r="M66" s="71" t="s">
        <v>167</v>
      </c>
      <c r="N66" s="71" t="s">
        <v>22</v>
      </c>
      <c r="O66" s="71" t="s">
        <v>168</v>
      </c>
      <c r="P66" s="125">
        <v>421911880779</v>
      </c>
    </row>
    <row r="67" spans="1:17">
      <c r="A67" s="124" t="s">
        <v>1449</v>
      </c>
      <c r="B67" s="71" t="s">
        <v>14</v>
      </c>
      <c r="C67" s="71" t="s">
        <v>169</v>
      </c>
      <c r="D67" s="71" t="s">
        <v>1228</v>
      </c>
      <c r="E67" s="71" t="s">
        <v>336</v>
      </c>
      <c r="F67" s="71" t="s">
        <v>396</v>
      </c>
      <c r="G67" s="71" t="s">
        <v>1450</v>
      </c>
      <c r="H67" s="71" t="s">
        <v>1451</v>
      </c>
      <c r="I67" s="71" t="s">
        <v>1452</v>
      </c>
      <c r="J67" s="124" t="s">
        <v>1453</v>
      </c>
      <c r="K67" s="71" t="s">
        <v>170</v>
      </c>
      <c r="L67" s="71" t="s">
        <v>1454</v>
      </c>
      <c r="M67" s="71" t="s">
        <v>1455</v>
      </c>
      <c r="N67" s="71" t="s">
        <v>22</v>
      </c>
      <c r="O67" s="71" t="s">
        <v>1455</v>
      </c>
      <c r="P67" s="125">
        <v>421905594658</v>
      </c>
    </row>
    <row r="68" spans="1:17">
      <c r="A68" s="124" t="s">
        <v>1456</v>
      </c>
      <c r="B68" s="71" t="s">
        <v>14</v>
      </c>
      <c r="C68" s="71" t="s">
        <v>171</v>
      </c>
      <c r="D68" s="71" t="s">
        <v>1229</v>
      </c>
      <c r="E68" s="71" t="s">
        <v>337</v>
      </c>
      <c r="F68" s="71" t="s">
        <v>396</v>
      </c>
      <c r="G68" s="71" t="s">
        <v>1074</v>
      </c>
      <c r="H68" s="71" t="s">
        <v>1075</v>
      </c>
      <c r="I68" s="71" t="s">
        <v>1076</v>
      </c>
      <c r="J68" s="124" t="s">
        <v>598</v>
      </c>
      <c r="K68" s="71" t="s">
        <v>172</v>
      </c>
      <c r="L68" s="71" t="s">
        <v>173</v>
      </c>
      <c r="M68" s="71" t="s">
        <v>174</v>
      </c>
      <c r="N68" s="71" t="s">
        <v>22</v>
      </c>
      <c r="O68" s="71" t="s">
        <v>174</v>
      </c>
      <c r="P68" s="125">
        <v>421905533719</v>
      </c>
    </row>
    <row r="69" spans="1:17">
      <c r="A69" s="124" t="s">
        <v>1457</v>
      </c>
      <c r="B69" s="71" t="s">
        <v>14</v>
      </c>
      <c r="C69" s="71" t="s">
        <v>1458</v>
      </c>
      <c r="D69" s="71" t="s">
        <v>1459</v>
      </c>
      <c r="E69" s="71" t="s">
        <v>1460</v>
      </c>
      <c r="F69" s="71" t="s">
        <v>396</v>
      </c>
      <c r="G69" s="71" t="s">
        <v>1461</v>
      </c>
      <c r="H69" s="71" t="s">
        <v>408</v>
      </c>
      <c r="I69" s="71" t="s">
        <v>1462</v>
      </c>
      <c r="J69" s="124" t="s">
        <v>1463</v>
      </c>
      <c r="K69" s="71" t="s">
        <v>1464</v>
      </c>
      <c r="L69" s="71" t="s">
        <v>1465</v>
      </c>
      <c r="M69" s="71" t="s">
        <v>1466</v>
      </c>
      <c r="N69" s="71" t="s">
        <v>22</v>
      </c>
      <c r="O69" s="71" t="s">
        <v>1467</v>
      </c>
      <c r="P69" s="125">
        <v>421911787837</v>
      </c>
    </row>
    <row r="70" spans="1:17" s="37" customFormat="1">
      <c r="A70" s="124" t="s">
        <v>1468</v>
      </c>
      <c r="B70" s="71" t="s">
        <v>14</v>
      </c>
      <c r="C70" s="71" t="s">
        <v>1077</v>
      </c>
      <c r="D70" s="71" t="s">
        <v>1230</v>
      </c>
      <c r="E70" s="71" t="s">
        <v>339</v>
      </c>
      <c r="F70" s="71" t="s">
        <v>396</v>
      </c>
      <c r="G70" s="71" t="s">
        <v>1469</v>
      </c>
      <c r="H70" s="71" t="s">
        <v>319</v>
      </c>
      <c r="I70" s="71" t="s">
        <v>340</v>
      </c>
      <c r="J70" s="124" t="s">
        <v>599</v>
      </c>
      <c r="K70" s="71" t="s">
        <v>175</v>
      </c>
      <c r="L70" s="71" t="s">
        <v>176</v>
      </c>
      <c r="M70" s="71" t="s">
        <v>1078</v>
      </c>
      <c r="N70" s="71" t="s">
        <v>177</v>
      </c>
      <c r="O70" s="71" t="s">
        <v>1079</v>
      </c>
      <c r="P70" s="125">
        <v>421918711548</v>
      </c>
      <c r="Q70" s="35"/>
    </row>
    <row r="71" spans="1:17" s="37" customFormat="1">
      <c r="A71" s="124" t="s">
        <v>1470</v>
      </c>
      <c r="B71" s="71" t="s">
        <v>14</v>
      </c>
      <c r="C71" s="71" t="s">
        <v>1080</v>
      </c>
      <c r="D71" s="71" t="s">
        <v>1231</v>
      </c>
      <c r="E71" s="71" t="s">
        <v>341</v>
      </c>
      <c r="F71" s="71" t="s">
        <v>396</v>
      </c>
      <c r="G71" s="71" t="s">
        <v>342</v>
      </c>
      <c r="H71" s="71" t="s">
        <v>1471</v>
      </c>
      <c r="I71" s="71" t="s">
        <v>343</v>
      </c>
      <c r="J71" s="124" t="s">
        <v>600</v>
      </c>
      <c r="K71" s="71" t="s">
        <v>178</v>
      </c>
      <c r="L71" s="71" t="s">
        <v>179</v>
      </c>
      <c r="M71" s="71" t="s">
        <v>180</v>
      </c>
      <c r="N71" s="71" t="s">
        <v>22</v>
      </c>
      <c r="O71" s="71" t="s">
        <v>180</v>
      </c>
      <c r="P71" s="125">
        <v>421905235472</v>
      </c>
      <c r="Q71" s="35"/>
    </row>
    <row r="72" spans="1:17" s="37" customFormat="1">
      <c r="A72" s="124" t="s">
        <v>1472</v>
      </c>
      <c r="B72" s="71" t="s">
        <v>14</v>
      </c>
      <c r="C72" s="71" t="s">
        <v>181</v>
      </c>
      <c r="D72" s="71" t="s">
        <v>1232</v>
      </c>
      <c r="E72" s="71" t="s">
        <v>383</v>
      </c>
      <c r="F72" s="71" t="s">
        <v>396</v>
      </c>
      <c r="G72" s="71" t="s">
        <v>384</v>
      </c>
      <c r="H72" s="71" t="s">
        <v>377</v>
      </c>
      <c r="I72" s="71" t="s">
        <v>376</v>
      </c>
      <c r="J72" s="124" t="s">
        <v>601</v>
      </c>
      <c r="K72" s="71" t="s">
        <v>182</v>
      </c>
      <c r="L72" s="71" t="s">
        <v>183</v>
      </c>
      <c r="M72" s="71" t="s">
        <v>1081</v>
      </c>
      <c r="N72" s="71" t="s">
        <v>18</v>
      </c>
      <c r="O72" s="71" t="s">
        <v>1082</v>
      </c>
      <c r="P72" s="125">
        <v>421905970041</v>
      </c>
      <c r="Q72" s="35"/>
    </row>
    <row r="73" spans="1:17" s="37" customFormat="1">
      <c r="A73" s="124" t="s">
        <v>1473</v>
      </c>
      <c r="B73" s="71" t="s">
        <v>14</v>
      </c>
      <c r="C73" s="71" t="s">
        <v>184</v>
      </c>
      <c r="D73" s="71" t="s">
        <v>1233</v>
      </c>
      <c r="E73" s="71" t="s">
        <v>391</v>
      </c>
      <c r="F73" s="71" t="s">
        <v>396</v>
      </c>
      <c r="G73" s="71" t="s">
        <v>1083</v>
      </c>
      <c r="H73" s="71" t="s">
        <v>1084</v>
      </c>
      <c r="I73" s="71" t="s">
        <v>1085</v>
      </c>
      <c r="J73" s="124" t="s">
        <v>602</v>
      </c>
      <c r="K73" s="71" t="s">
        <v>1474</v>
      </c>
      <c r="L73" s="71" t="s">
        <v>1086</v>
      </c>
      <c r="M73" s="71" t="s">
        <v>1087</v>
      </c>
      <c r="N73" s="71" t="s">
        <v>22</v>
      </c>
      <c r="O73" s="71" t="s">
        <v>1475</v>
      </c>
      <c r="P73" s="125">
        <v>421915156717</v>
      </c>
      <c r="Q73" s="35"/>
    </row>
    <row r="74" spans="1:17" s="37" customFormat="1">
      <c r="A74" s="124" t="s">
        <v>1476</v>
      </c>
      <c r="B74" s="71" t="s">
        <v>14</v>
      </c>
      <c r="C74" s="71" t="s">
        <v>1477</v>
      </c>
      <c r="D74" s="71" t="s">
        <v>1478</v>
      </c>
      <c r="E74" s="71" t="s">
        <v>411</v>
      </c>
      <c r="F74" s="71" t="s">
        <v>396</v>
      </c>
      <c r="G74" s="71" t="s">
        <v>397</v>
      </c>
      <c r="H74" s="71" t="s">
        <v>399</v>
      </c>
      <c r="I74" s="71" t="s">
        <v>398</v>
      </c>
      <c r="J74" s="124" t="s">
        <v>604</v>
      </c>
      <c r="K74" s="71" t="s">
        <v>186</v>
      </c>
      <c r="L74" s="71" t="s">
        <v>187</v>
      </c>
      <c r="M74" s="71" t="s">
        <v>188</v>
      </c>
      <c r="N74" s="71" t="s">
        <v>22</v>
      </c>
      <c r="O74" s="71" t="s">
        <v>188</v>
      </c>
      <c r="P74" s="125">
        <v>421905590225</v>
      </c>
      <c r="Q74" s="35"/>
    </row>
    <row r="75" spans="1:17" s="38" customFormat="1">
      <c r="A75" s="124" t="s">
        <v>1479</v>
      </c>
      <c r="B75" s="71" t="s">
        <v>14</v>
      </c>
      <c r="C75" s="71" t="s">
        <v>189</v>
      </c>
      <c r="D75" s="71" t="s">
        <v>1234</v>
      </c>
      <c r="E75" s="71" t="s">
        <v>282</v>
      </c>
      <c r="F75" s="71" t="s">
        <v>396</v>
      </c>
      <c r="G75" s="71" t="s">
        <v>283</v>
      </c>
      <c r="H75" s="71" t="s">
        <v>399</v>
      </c>
      <c r="I75" s="71" t="s">
        <v>284</v>
      </c>
      <c r="J75" s="124" t="s">
        <v>605</v>
      </c>
      <c r="K75" s="71" t="s">
        <v>190</v>
      </c>
      <c r="L75" s="71" t="s">
        <v>191</v>
      </c>
      <c r="M75" s="71" t="s">
        <v>1480</v>
      </c>
      <c r="N75" s="71" t="s">
        <v>18</v>
      </c>
      <c r="O75" s="71" t="s">
        <v>1481</v>
      </c>
      <c r="P75" s="125">
        <v>421244884042</v>
      </c>
      <c r="Q75" s="35"/>
    </row>
    <row r="76" spans="1:17">
      <c r="A76" s="124" t="s">
        <v>1482</v>
      </c>
      <c r="B76" s="71" t="s">
        <v>14</v>
      </c>
      <c r="C76" s="71" t="s">
        <v>192</v>
      </c>
      <c r="D76" s="71" t="s">
        <v>1235</v>
      </c>
      <c r="E76" s="71" t="s">
        <v>285</v>
      </c>
      <c r="F76" s="71" t="s">
        <v>396</v>
      </c>
      <c r="G76" s="71" t="s">
        <v>286</v>
      </c>
      <c r="H76" s="71" t="s">
        <v>408</v>
      </c>
      <c r="I76" s="71" t="s">
        <v>287</v>
      </c>
      <c r="J76" s="124" t="s">
        <v>606</v>
      </c>
      <c r="K76" s="71" t="s">
        <v>193</v>
      </c>
      <c r="L76" s="71" t="s">
        <v>194</v>
      </c>
      <c r="M76" s="71" t="s">
        <v>195</v>
      </c>
      <c r="N76" s="71" t="s">
        <v>22</v>
      </c>
      <c r="O76" s="71" t="s">
        <v>1088</v>
      </c>
      <c r="P76" s="125">
        <v>421905431727</v>
      </c>
    </row>
    <row r="77" spans="1:17">
      <c r="A77" s="124" t="s">
        <v>1483</v>
      </c>
      <c r="B77" s="71" t="s">
        <v>14</v>
      </c>
      <c r="C77" s="71" t="s">
        <v>196</v>
      </c>
      <c r="D77" s="71" t="s">
        <v>1236</v>
      </c>
      <c r="E77" s="71" t="s">
        <v>412</v>
      </c>
      <c r="F77" s="71" t="s">
        <v>396</v>
      </c>
      <c r="G77" s="71" t="s">
        <v>397</v>
      </c>
      <c r="H77" s="71" t="s">
        <v>399</v>
      </c>
      <c r="I77" s="71" t="s">
        <v>398</v>
      </c>
      <c r="J77" s="124" t="s">
        <v>607</v>
      </c>
      <c r="K77" s="71" t="s">
        <v>197</v>
      </c>
      <c r="L77" s="71" t="s">
        <v>198</v>
      </c>
      <c r="M77" s="71" t="s">
        <v>1237</v>
      </c>
      <c r="N77" s="71" t="s">
        <v>22</v>
      </c>
      <c r="O77" s="71" t="s">
        <v>1484</v>
      </c>
      <c r="P77" s="125">
        <v>421903363993</v>
      </c>
    </row>
    <row r="78" spans="1:17">
      <c r="A78" s="124" t="s">
        <v>1485</v>
      </c>
      <c r="B78" s="71" t="s">
        <v>14</v>
      </c>
      <c r="C78" s="71" t="s">
        <v>199</v>
      </c>
      <c r="D78" s="71" t="s">
        <v>1238</v>
      </c>
      <c r="E78" s="71" t="s">
        <v>288</v>
      </c>
      <c r="F78" s="71" t="s">
        <v>396</v>
      </c>
      <c r="G78" s="71" t="s">
        <v>272</v>
      </c>
      <c r="H78" s="71" t="s">
        <v>399</v>
      </c>
      <c r="I78" s="71" t="s">
        <v>362</v>
      </c>
      <c r="J78" s="124" t="s">
        <v>608</v>
      </c>
      <c r="K78" s="71" t="s">
        <v>200</v>
      </c>
      <c r="L78" s="71" t="s">
        <v>201</v>
      </c>
      <c r="M78" s="71" t="s">
        <v>202</v>
      </c>
      <c r="N78" s="71" t="s">
        <v>22</v>
      </c>
      <c r="O78" s="71" t="s">
        <v>609</v>
      </c>
      <c r="P78" s="125">
        <v>421903740961</v>
      </c>
    </row>
    <row r="79" spans="1:17">
      <c r="A79" s="124" t="s">
        <v>1486</v>
      </c>
      <c r="B79" s="71" t="s">
        <v>14</v>
      </c>
      <c r="C79" s="71" t="s">
        <v>610</v>
      </c>
      <c r="D79" s="71" t="s">
        <v>1239</v>
      </c>
      <c r="E79" s="71" t="s">
        <v>448</v>
      </c>
      <c r="F79" s="71" t="s">
        <v>396</v>
      </c>
      <c r="G79" s="71" t="s">
        <v>611</v>
      </c>
      <c r="H79" s="71" t="s">
        <v>289</v>
      </c>
      <c r="I79" s="71" t="s">
        <v>413</v>
      </c>
      <c r="J79" s="124" t="s">
        <v>612</v>
      </c>
      <c r="K79" s="71" t="s">
        <v>613</v>
      </c>
      <c r="L79" s="71" t="s">
        <v>614</v>
      </c>
      <c r="M79" s="71" t="s">
        <v>615</v>
      </c>
      <c r="N79" s="71" t="s">
        <v>18</v>
      </c>
      <c r="O79" s="71" t="s">
        <v>615</v>
      </c>
      <c r="P79" s="125">
        <v>421905700790</v>
      </c>
    </row>
    <row r="80" spans="1:17">
      <c r="A80" s="124" t="s">
        <v>1487</v>
      </c>
      <c r="B80" s="71" t="s">
        <v>14</v>
      </c>
      <c r="C80" s="71" t="s">
        <v>1089</v>
      </c>
      <c r="D80" s="71" t="s">
        <v>1240</v>
      </c>
      <c r="E80" s="71" t="s">
        <v>617</v>
      </c>
      <c r="F80" s="71" t="s">
        <v>396</v>
      </c>
      <c r="G80" s="71" t="s">
        <v>397</v>
      </c>
      <c r="H80" s="71" t="s">
        <v>399</v>
      </c>
      <c r="I80" s="71" t="s">
        <v>398</v>
      </c>
      <c r="J80" s="124" t="s">
        <v>618</v>
      </c>
      <c r="K80" s="71" t="s">
        <v>1488</v>
      </c>
      <c r="L80" s="71" t="s">
        <v>206</v>
      </c>
      <c r="M80" s="71" t="s">
        <v>207</v>
      </c>
      <c r="N80" s="71" t="s">
        <v>22</v>
      </c>
      <c r="O80" s="71" t="s">
        <v>1489</v>
      </c>
      <c r="P80" s="125">
        <v>421902901640</v>
      </c>
    </row>
    <row r="81" spans="1:16">
      <c r="A81" s="124" t="s">
        <v>1490</v>
      </c>
      <c r="B81" s="71" t="s">
        <v>14</v>
      </c>
      <c r="C81" s="71" t="s">
        <v>1089</v>
      </c>
      <c r="D81" s="71" t="s">
        <v>1241</v>
      </c>
      <c r="E81" s="71" t="s">
        <v>428</v>
      </c>
      <c r="F81" s="71" t="s">
        <v>396</v>
      </c>
      <c r="G81" s="71" t="s">
        <v>1491</v>
      </c>
      <c r="H81" s="71" t="s">
        <v>1242</v>
      </c>
      <c r="I81" s="71" t="s">
        <v>1243</v>
      </c>
      <c r="J81" s="124" t="s">
        <v>616</v>
      </c>
      <c r="K81" s="71" t="s">
        <v>203</v>
      </c>
      <c r="L81" s="71" t="s">
        <v>204</v>
      </c>
      <c r="M81" s="71" t="s">
        <v>205</v>
      </c>
      <c r="N81" s="71" t="s">
        <v>22</v>
      </c>
      <c r="O81" s="71" t="s">
        <v>205</v>
      </c>
      <c r="P81" s="125">
        <v>421908553335</v>
      </c>
    </row>
    <row r="82" spans="1:16">
      <c r="A82" s="124" t="s">
        <v>1492</v>
      </c>
      <c r="B82" s="71" t="s">
        <v>14</v>
      </c>
      <c r="C82" s="71" t="s">
        <v>208</v>
      </c>
      <c r="D82" s="71" t="s">
        <v>1493</v>
      </c>
      <c r="E82" s="71" t="s">
        <v>1494</v>
      </c>
      <c r="F82" s="71" t="s">
        <v>396</v>
      </c>
      <c r="G82" s="71" t="s">
        <v>397</v>
      </c>
      <c r="H82" s="71" t="s">
        <v>399</v>
      </c>
      <c r="I82" s="71" t="s">
        <v>398</v>
      </c>
      <c r="J82" s="124" t="s">
        <v>621</v>
      </c>
      <c r="K82" s="71" t="s">
        <v>212</v>
      </c>
      <c r="L82" s="71" t="s">
        <v>213</v>
      </c>
      <c r="M82" s="71" t="s">
        <v>214</v>
      </c>
      <c r="N82" s="71" t="s">
        <v>22</v>
      </c>
      <c r="O82" s="71" t="s">
        <v>214</v>
      </c>
      <c r="P82" s="125">
        <v>421903212078</v>
      </c>
    </row>
    <row r="83" spans="1:16">
      <c r="A83" s="124" t="s">
        <v>1495</v>
      </c>
      <c r="B83" s="71" t="s">
        <v>14</v>
      </c>
      <c r="C83" s="71" t="s">
        <v>208</v>
      </c>
      <c r="D83" s="71" t="s">
        <v>1244</v>
      </c>
      <c r="E83" s="71" t="s">
        <v>414</v>
      </c>
      <c r="F83" s="71" t="s">
        <v>396</v>
      </c>
      <c r="G83" s="71" t="s">
        <v>619</v>
      </c>
      <c r="H83" s="71" t="s">
        <v>399</v>
      </c>
      <c r="I83" s="71" t="s">
        <v>550</v>
      </c>
      <c r="J83" s="124" t="s">
        <v>620</v>
      </c>
      <c r="K83" s="71" t="s">
        <v>209</v>
      </c>
      <c r="L83" s="71" t="s">
        <v>210</v>
      </c>
      <c r="M83" s="71" t="s">
        <v>1496</v>
      </c>
      <c r="N83" s="71" t="s">
        <v>22</v>
      </c>
      <c r="O83" s="71" t="s">
        <v>211</v>
      </c>
      <c r="P83" s="125">
        <v>421915949727</v>
      </c>
    </row>
    <row r="84" spans="1:16">
      <c r="A84" s="124" t="s">
        <v>1497</v>
      </c>
      <c r="B84" s="71" t="s">
        <v>14</v>
      </c>
      <c r="C84" s="71" t="s">
        <v>215</v>
      </c>
      <c r="D84" s="71" t="s">
        <v>1245</v>
      </c>
      <c r="E84" s="71" t="s">
        <v>290</v>
      </c>
      <c r="F84" s="71" t="s">
        <v>396</v>
      </c>
      <c r="G84" s="71" t="s">
        <v>291</v>
      </c>
      <c r="H84" s="71" t="s">
        <v>399</v>
      </c>
      <c r="I84" s="71" t="s">
        <v>292</v>
      </c>
      <c r="J84" s="124" t="s">
        <v>622</v>
      </c>
      <c r="K84" s="71" t="s">
        <v>216</v>
      </c>
      <c r="L84" s="71" t="s">
        <v>217</v>
      </c>
      <c r="M84" s="71" t="s">
        <v>218</v>
      </c>
      <c r="N84" s="71" t="s">
        <v>22</v>
      </c>
      <c r="O84" s="71" t="s">
        <v>1090</v>
      </c>
      <c r="P84" s="125">
        <v>421904700522</v>
      </c>
    </row>
    <row r="85" spans="1:16">
      <c r="A85" s="124" t="s">
        <v>1498</v>
      </c>
      <c r="B85" s="71" t="s">
        <v>14</v>
      </c>
      <c r="C85" s="71" t="s">
        <v>219</v>
      </c>
      <c r="D85" s="71" t="s">
        <v>1246</v>
      </c>
      <c r="E85" s="71" t="s">
        <v>293</v>
      </c>
      <c r="F85" s="71" t="s">
        <v>396</v>
      </c>
      <c r="G85" s="71" t="s">
        <v>397</v>
      </c>
      <c r="H85" s="71" t="s">
        <v>399</v>
      </c>
      <c r="I85" s="71" t="s">
        <v>398</v>
      </c>
      <c r="J85" s="124" t="s">
        <v>623</v>
      </c>
      <c r="K85" s="71" t="s">
        <v>220</v>
      </c>
      <c r="L85" s="71" t="s">
        <v>624</v>
      </c>
      <c r="M85" s="71" t="s">
        <v>221</v>
      </c>
      <c r="N85" s="71" t="s">
        <v>22</v>
      </c>
      <c r="O85" s="71" t="s">
        <v>221</v>
      </c>
      <c r="P85" s="125">
        <v>421905648349</v>
      </c>
    </row>
    <row r="86" spans="1:16">
      <c r="A86" s="124" t="s">
        <v>1499</v>
      </c>
      <c r="B86" s="71" t="s">
        <v>14</v>
      </c>
      <c r="C86" s="71" t="s">
        <v>222</v>
      </c>
      <c r="D86" s="71" t="s">
        <v>1247</v>
      </c>
      <c r="E86" s="71" t="s">
        <v>294</v>
      </c>
      <c r="F86" s="71" t="s">
        <v>396</v>
      </c>
      <c r="G86" s="71" t="s">
        <v>397</v>
      </c>
      <c r="H86" s="71" t="s">
        <v>399</v>
      </c>
      <c r="I86" s="71" t="s">
        <v>398</v>
      </c>
      <c r="J86" s="124" t="s">
        <v>625</v>
      </c>
      <c r="K86" s="71" t="s">
        <v>223</v>
      </c>
      <c r="L86" s="71" t="s">
        <v>626</v>
      </c>
      <c r="M86" s="71" t="s">
        <v>224</v>
      </c>
      <c r="N86" s="71" t="s">
        <v>18</v>
      </c>
      <c r="O86" s="71" t="s">
        <v>1500</v>
      </c>
      <c r="P86" s="125">
        <v>421908733141</v>
      </c>
    </row>
    <row r="87" spans="1:16">
      <c r="A87" s="124" t="s">
        <v>1501</v>
      </c>
      <c r="B87" s="71" t="s">
        <v>14</v>
      </c>
      <c r="C87" s="71" t="s">
        <v>225</v>
      </c>
      <c r="D87" s="71" t="s">
        <v>1248</v>
      </c>
      <c r="E87" s="71" t="s">
        <v>415</v>
      </c>
      <c r="F87" s="71" t="s">
        <v>396</v>
      </c>
      <c r="G87" s="71" t="s">
        <v>397</v>
      </c>
      <c r="H87" s="71" t="s">
        <v>399</v>
      </c>
      <c r="I87" s="71" t="s">
        <v>398</v>
      </c>
      <c r="J87" s="124" t="s">
        <v>627</v>
      </c>
      <c r="K87" s="71" t="s">
        <v>226</v>
      </c>
      <c r="L87" s="71" t="s">
        <v>227</v>
      </c>
      <c r="M87" s="71" t="s">
        <v>628</v>
      </c>
      <c r="N87" s="71" t="s">
        <v>18</v>
      </c>
      <c r="O87" s="71" t="s">
        <v>228</v>
      </c>
      <c r="P87" s="125">
        <v>421905712830</v>
      </c>
    </row>
    <row r="88" spans="1:16">
      <c r="A88" s="124" t="s">
        <v>1502</v>
      </c>
      <c r="B88" s="71" t="s">
        <v>14</v>
      </c>
      <c r="C88" s="71" t="s">
        <v>229</v>
      </c>
      <c r="D88" s="71" t="s">
        <v>1249</v>
      </c>
      <c r="E88" s="71" t="s">
        <v>416</v>
      </c>
      <c r="F88" s="71" t="s">
        <v>396</v>
      </c>
      <c r="G88" s="71" t="s">
        <v>1250</v>
      </c>
      <c r="H88" s="71" t="s">
        <v>399</v>
      </c>
      <c r="I88" s="71" t="s">
        <v>1251</v>
      </c>
      <c r="J88" s="124" t="s">
        <v>629</v>
      </c>
      <c r="K88" s="71" t="s">
        <v>1503</v>
      </c>
      <c r="L88" s="71" t="s">
        <v>1015</v>
      </c>
      <c r="M88" s="71" t="s">
        <v>230</v>
      </c>
      <c r="N88" s="71" t="s">
        <v>18</v>
      </c>
      <c r="O88" s="71" t="s">
        <v>230</v>
      </c>
      <c r="P88" s="125">
        <v>421903454999</v>
      </c>
    </row>
    <row r="89" spans="1:16">
      <c r="A89" s="124" t="s">
        <v>1504</v>
      </c>
      <c r="B89" s="71" t="s">
        <v>14</v>
      </c>
      <c r="C89" s="71" t="s">
        <v>231</v>
      </c>
      <c r="D89" s="71" t="s">
        <v>1252</v>
      </c>
      <c r="E89" s="71" t="s">
        <v>355</v>
      </c>
      <c r="F89" s="71" t="s">
        <v>396</v>
      </c>
      <c r="G89" s="71" t="s">
        <v>397</v>
      </c>
      <c r="H89" s="71" t="s">
        <v>399</v>
      </c>
      <c r="I89" s="71" t="s">
        <v>398</v>
      </c>
      <c r="J89" s="124" t="s">
        <v>630</v>
      </c>
      <c r="K89" s="71" t="s">
        <v>232</v>
      </c>
      <c r="L89" s="71" t="s">
        <v>233</v>
      </c>
      <c r="M89" s="71" t="s">
        <v>234</v>
      </c>
      <c r="N89" s="71" t="s">
        <v>22</v>
      </c>
      <c r="O89" s="71" t="s">
        <v>235</v>
      </c>
      <c r="P89" s="125">
        <v>421903452459</v>
      </c>
    </row>
    <row r="90" spans="1:16">
      <c r="A90" s="124" t="s">
        <v>1505</v>
      </c>
      <c r="B90" s="71" t="s">
        <v>14</v>
      </c>
      <c r="C90" s="71" t="s">
        <v>236</v>
      </c>
      <c r="D90" s="71" t="s">
        <v>1253</v>
      </c>
      <c r="E90" s="71" t="s">
        <v>295</v>
      </c>
      <c r="F90" s="71" t="s">
        <v>396</v>
      </c>
      <c r="G90" s="71" t="s">
        <v>397</v>
      </c>
      <c r="H90" s="71" t="s">
        <v>399</v>
      </c>
      <c r="I90" s="71" t="s">
        <v>398</v>
      </c>
      <c r="J90" s="124" t="s">
        <v>631</v>
      </c>
      <c r="K90" s="71" t="s">
        <v>237</v>
      </c>
      <c r="L90" s="71" t="s">
        <v>238</v>
      </c>
      <c r="M90" s="71" t="s">
        <v>239</v>
      </c>
      <c r="N90" s="71" t="s">
        <v>18</v>
      </c>
      <c r="O90" s="71" t="s">
        <v>240</v>
      </c>
      <c r="P90" s="125">
        <v>421918030809</v>
      </c>
    </row>
    <row r="91" spans="1:16">
      <c r="A91" s="124" t="s">
        <v>1506</v>
      </c>
      <c r="B91" s="71" t="s">
        <v>14</v>
      </c>
      <c r="C91" s="71" t="s">
        <v>1507</v>
      </c>
      <c r="D91" s="71" t="s">
        <v>1508</v>
      </c>
      <c r="E91" s="71" t="s">
        <v>1509</v>
      </c>
      <c r="F91" s="71" t="s">
        <v>396</v>
      </c>
      <c r="G91" s="71" t="s">
        <v>1510</v>
      </c>
      <c r="H91" s="71" t="s">
        <v>360</v>
      </c>
      <c r="I91" s="71" t="s">
        <v>359</v>
      </c>
      <c r="J91" s="124" t="s">
        <v>1511</v>
      </c>
      <c r="K91" s="71" t="s">
        <v>1512</v>
      </c>
      <c r="L91" s="71" t="s">
        <v>1513</v>
      </c>
      <c r="M91" s="71" t="s">
        <v>1514</v>
      </c>
      <c r="N91" s="71" t="s">
        <v>30</v>
      </c>
      <c r="O91" s="71" t="s">
        <v>1514</v>
      </c>
      <c r="P91" s="125">
        <v>421905948422</v>
      </c>
    </row>
    <row r="92" spans="1:16">
      <c r="A92" s="124" t="s">
        <v>1515</v>
      </c>
      <c r="B92" s="71" t="s">
        <v>14</v>
      </c>
      <c r="C92" s="71" t="s">
        <v>241</v>
      </c>
      <c r="D92" s="71" t="s">
        <v>1254</v>
      </c>
      <c r="E92" s="71" t="s">
        <v>296</v>
      </c>
      <c r="F92" s="71" t="s">
        <v>396</v>
      </c>
      <c r="G92" s="71" t="s">
        <v>397</v>
      </c>
      <c r="H92" s="71" t="s">
        <v>399</v>
      </c>
      <c r="I92" s="71" t="s">
        <v>398</v>
      </c>
      <c r="J92" s="124" t="s">
        <v>632</v>
      </c>
      <c r="K92" s="71" t="s">
        <v>242</v>
      </c>
      <c r="L92" s="71" t="s">
        <v>243</v>
      </c>
      <c r="M92" s="71" t="s">
        <v>633</v>
      </c>
      <c r="N92" s="71" t="s">
        <v>1516</v>
      </c>
      <c r="O92" s="71" t="s">
        <v>244</v>
      </c>
      <c r="P92" s="125">
        <v>421917476268</v>
      </c>
    </row>
    <row r="93" spans="1:16">
      <c r="A93" s="124" t="s">
        <v>1517</v>
      </c>
      <c r="B93" s="71" t="s">
        <v>422</v>
      </c>
      <c r="C93" s="71" t="s">
        <v>1091</v>
      </c>
      <c r="D93" s="71" t="s">
        <v>1255</v>
      </c>
      <c r="E93" s="71" t="s">
        <v>1256</v>
      </c>
      <c r="F93" s="71" t="s">
        <v>396</v>
      </c>
      <c r="G93" s="71" t="s">
        <v>1257</v>
      </c>
      <c r="H93" s="71" t="s">
        <v>419</v>
      </c>
      <c r="I93" s="71" t="s">
        <v>1099</v>
      </c>
      <c r="J93" s="124" t="s">
        <v>634</v>
      </c>
      <c r="K93" s="71" t="s">
        <v>245</v>
      </c>
      <c r="L93" s="71" t="s">
        <v>246</v>
      </c>
      <c r="M93" s="71" t="s">
        <v>247</v>
      </c>
      <c r="N93" s="71" t="s">
        <v>22</v>
      </c>
      <c r="O93" s="71" t="s">
        <v>248</v>
      </c>
      <c r="P93" s="125">
        <v>421911370888</v>
      </c>
    </row>
    <row r="94" spans="1:16">
      <c r="A94" s="124" t="s">
        <v>1518</v>
      </c>
      <c r="B94" s="71" t="s">
        <v>422</v>
      </c>
      <c r="C94" s="71" t="s">
        <v>1091</v>
      </c>
      <c r="D94" s="71" t="s">
        <v>1258</v>
      </c>
      <c r="E94" s="71" t="s">
        <v>1092</v>
      </c>
      <c r="F94" s="71" t="s">
        <v>396</v>
      </c>
      <c r="G94" s="71" t="s">
        <v>1093</v>
      </c>
      <c r="H94" s="71" t="s">
        <v>360</v>
      </c>
      <c r="I94" s="71" t="s">
        <v>359</v>
      </c>
      <c r="J94" s="124" t="s">
        <v>1519</v>
      </c>
      <c r="K94" s="71" t="s">
        <v>1094</v>
      </c>
      <c r="L94" s="71" t="s">
        <v>1520</v>
      </c>
      <c r="M94" s="71" t="s">
        <v>1095</v>
      </c>
      <c r="N94" s="71" t="s">
        <v>18</v>
      </c>
      <c r="O94" s="71" t="s">
        <v>1095</v>
      </c>
      <c r="P94" s="125">
        <v>421905779999</v>
      </c>
    </row>
    <row r="95" spans="1:16">
      <c r="A95" s="124" t="s">
        <v>1521</v>
      </c>
      <c r="B95" s="71" t="s">
        <v>422</v>
      </c>
      <c r="C95" s="71" t="s">
        <v>1091</v>
      </c>
      <c r="D95" s="71" t="s">
        <v>1522</v>
      </c>
      <c r="E95" s="71" t="s">
        <v>429</v>
      </c>
      <c r="F95" s="71" t="s">
        <v>396</v>
      </c>
      <c r="G95" s="71" t="s">
        <v>1098</v>
      </c>
      <c r="H95" s="71" t="s">
        <v>419</v>
      </c>
      <c r="I95" s="71" t="s">
        <v>1099</v>
      </c>
      <c r="J95" s="124" t="s">
        <v>643</v>
      </c>
      <c r="K95" s="71" t="s">
        <v>261</v>
      </c>
      <c r="L95" s="71" t="s">
        <v>1523</v>
      </c>
      <c r="M95" s="71" t="s">
        <v>262</v>
      </c>
      <c r="N95" s="71" t="s">
        <v>22</v>
      </c>
      <c r="O95" s="71" t="s">
        <v>263</v>
      </c>
      <c r="P95" s="125">
        <v>421917502464</v>
      </c>
    </row>
    <row r="96" spans="1:16">
      <c r="A96" s="124" t="s">
        <v>1524</v>
      </c>
      <c r="B96" s="71" t="s">
        <v>422</v>
      </c>
      <c r="C96" s="71" t="s">
        <v>1091</v>
      </c>
      <c r="D96" s="71" t="s">
        <v>1259</v>
      </c>
      <c r="E96" s="71" t="s">
        <v>275</v>
      </c>
      <c r="F96" s="71" t="s">
        <v>396</v>
      </c>
      <c r="G96" s="71" t="s">
        <v>276</v>
      </c>
      <c r="H96" s="71" t="s">
        <v>419</v>
      </c>
      <c r="I96" s="71" t="s">
        <v>277</v>
      </c>
      <c r="J96" s="124" t="s">
        <v>1096</v>
      </c>
      <c r="K96" s="71" t="s">
        <v>249</v>
      </c>
      <c r="L96" s="71" t="s">
        <v>635</v>
      </c>
      <c r="M96" s="71" t="s">
        <v>250</v>
      </c>
      <c r="N96" s="71" t="s">
        <v>18</v>
      </c>
      <c r="O96" s="71" t="s">
        <v>251</v>
      </c>
      <c r="P96" s="125">
        <v>421257789714</v>
      </c>
    </row>
    <row r="97" spans="1:16">
      <c r="A97" s="124" t="s">
        <v>1525</v>
      </c>
      <c r="B97" s="71" t="s">
        <v>422</v>
      </c>
      <c r="C97" s="71" t="s">
        <v>1091</v>
      </c>
      <c r="D97" s="71" t="s">
        <v>1260</v>
      </c>
      <c r="E97" s="71" t="s">
        <v>420</v>
      </c>
      <c r="F97" s="71" t="s">
        <v>396</v>
      </c>
      <c r="G97" s="71" t="s">
        <v>276</v>
      </c>
      <c r="H97" s="71" t="s">
        <v>419</v>
      </c>
      <c r="I97" s="71" t="s">
        <v>277</v>
      </c>
      <c r="J97" s="124" t="s">
        <v>1097</v>
      </c>
      <c r="K97" s="71" t="s">
        <v>636</v>
      </c>
      <c r="L97" s="71" t="s">
        <v>252</v>
      </c>
      <c r="M97" s="71" t="s">
        <v>250</v>
      </c>
      <c r="N97" s="71" t="s">
        <v>18</v>
      </c>
      <c r="O97" s="71" t="s">
        <v>253</v>
      </c>
      <c r="P97" s="125">
        <v>421257789700</v>
      </c>
    </row>
    <row r="98" spans="1:16">
      <c r="A98" s="124" t="s">
        <v>1526</v>
      </c>
      <c r="B98" s="71" t="s">
        <v>254</v>
      </c>
      <c r="C98" s="71"/>
      <c r="D98" s="71" t="s">
        <v>1261</v>
      </c>
      <c r="E98" s="71" t="s">
        <v>385</v>
      </c>
      <c r="F98" s="71" t="s">
        <v>396</v>
      </c>
      <c r="G98" s="71" t="s">
        <v>386</v>
      </c>
      <c r="H98" s="71" t="s">
        <v>399</v>
      </c>
      <c r="I98" s="71" t="s">
        <v>292</v>
      </c>
      <c r="J98" s="124" t="s">
        <v>637</v>
      </c>
      <c r="K98" s="71" t="s">
        <v>255</v>
      </c>
      <c r="L98" s="71" t="s">
        <v>256</v>
      </c>
      <c r="M98" s="71" t="s">
        <v>1016</v>
      </c>
      <c r="N98" s="71" t="s">
        <v>18</v>
      </c>
      <c r="O98" s="71" t="s">
        <v>638</v>
      </c>
      <c r="P98" s="125">
        <v>421903705119</v>
      </c>
    </row>
    <row r="99" spans="1:16">
      <c r="A99" s="124" t="s">
        <v>1527</v>
      </c>
      <c r="B99" s="71" t="s">
        <v>254</v>
      </c>
      <c r="C99" s="71"/>
      <c r="D99" s="71" t="s">
        <v>1262</v>
      </c>
      <c r="E99" s="71" t="s">
        <v>281</v>
      </c>
      <c r="F99" s="71" t="s">
        <v>396</v>
      </c>
      <c r="G99" s="71" t="s">
        <v>272</v>
      </c>
      <c r="H99" s="71" t="s">
        <v>399</v>
      </c>
      <c r="I99" s="71" t="s">
        <v>362</v>
      </c>
      <c r="J99" s="124" t="s">
        <v>639</v>
      </c>
      <c r="K99" s="71" t="s">
        <v>257</v>
      </c>
      <c r="L99" s="71" t="s">
        <v>258</v>
      </c>
      <c r="M99" s="71" t="s">
        <v>259</v>
      </c>
      <c r="N99" s="71" t="s">
        <v>18</v>
      </c>
      <c r="O99" s="71" t="s">
        <v>1528</v>
      </c>
      <c r="P99" s="125">
        <v>421905526840</v>
      </c>
    </row>
    <row r="100" spans="1:16">
      <c r="A100" s="124" t="s">
        <v>1529</v>
      </c>
      <c r="B100" s="71" t="s">
        <v>254</v>
      </c>
      <c r="C100" s="71"/>
      <c r="D100" s="71" t="s">
        <v>1263</v>
      </c>
      <c r="E100" s="71" t="s">
        <v>278</v>
      </c>
      <c r="F100" s="71" t="s">
        <v>396</v>
      </c>
      <c r="G100" s="71" t="s">
        <v>279</v>
      </c>
      <c r="H100" s="71" t="s">
        <v>399</v>
      </c>
      <c r="I100" s="71" t="s">
        <v>362</v>
      </c>
      <c r="J100" s="124" t="s">
        <v>1530</v>
      </c>
      <c r="K100" s="71" t="s">
        <v>640</v>
      </c>
      <c r="L100" s="71" t="s">
        <v>260</v>
      </c>
      <c r="M100" s="71" t="s">
        <v>641</v>
      </c>
      <c r="N100" s="71" t="s">
        <v>22</v>
      </c>
      <c r="O100" s="71" t="s">
        <v>642</v>
      </c>
      <c r="P100" s="125">
        <v>421907696186</v>
      </c>
    </row>
    <row r="101" spans="1:16">
      <c r="A101" s="124" t="s">
        <v>1531</v>
      </c>
      <c r="B101" s="71" t="s">
        <v>254</v>
      </c>
      <c r="C101" s="71"/>
      <c r="D101" s="71" t="s">
        <v>1264</v>
      </c>
      <c r="E101" s="71" t="s">
        <v>644</v>
      </c>
      <c r="F101" s="71" t="s">
        <v>396</v>
      </c>
      <c r="G101" s="71" t="s">
        <v>1532</v>
      </c>
      <c r="H101" s="71" t="s">
        <v>645</v>
      </c>
      <c r="I101" s="71" t="s">
        <v>646</v>
      </c>
      <c r="J101" s="124" t="s">
        <v>647</v>
      </c>
      <c r="K101" s="71" t="s">
        <v>1100</v>
      </c>
      <c r="L101" s="71" t="s">
        <v>1533</v>
      </c>
      <c r="M101" s="71" t="s">
        <v>1101</v>
      </c>
      <c r="N101" s="71" t="s">
        <v>177</v>
      </c>
      <c r="O101" s="71" t="s">
        <v>1101</v>
      </c>
      <c r="P101" s="125">
        <v>421911748252</v>
      </c>
    </row>
    <row r="102" spans="1:16">
      <c r="A102" s="124" t="s">
        <v>1534</v>
      </c>
      <c r="B102" s="71" t="s">
        <v>254</v>
      </c>
      <c r="C102" s="71"/>
      <c r="D102" s="71" t="s">
        <v>1265</v>
      </c>
      <c r="E102" s="71" t="s">
        <v>273</v>
      </c>
      <c r="F102" s="71" t="s">
        <v>396</v>
      </c>
      <c r="G102" s="71" t="s">
        <v>264</v>
      </c>
      <c r="H102" s="71" t="s">
        <v>399</v>
      </c>
      <c r="I102" s="71" t="s">
        <v>274</v>
      </c>
      <c r="J102" s="124" t="s">
        <v>648</v>
      </c>
      <c r="K102" s="71" t="s">
        <v>265</v>
      </c>
      <c r="L102" s="71" t="s">
        <v>1535</v>
      </c>
      <c r="M102" s="71" t="s">
        <v>266</v>
      </c>
      <c r="N102" s="71" t="s">
        <v>22</v>
      </c>
      <c r="O102" s="71" t="s">
        <v>1102</v>
      </c>
      <c r="P102" s="125">
        <v>421249256106</v>
      </c>
    </row>
    <row r="103" spans="1:16">
      <c r="A103" s="124" t="s">
        <v>1536</v>
      </c>
      <c r="B103" s="71" t="s">
        <v>267</v>
      </c>
      <c r="C103" s="71"/>
      <c r="D103" s="71" t="s">
        <v>1266</v>
      </c>
      <c r="E103" s="71" t="s">
        <v>1103</v>
      </c>
      <c r="F103" s="71" t="s">
        <v>396</v>
      </c>
      <c r="G103" s="71" t="s">
        <v>397</v>
      </c>
      <c r="H103" s="71" t="s">
        <v>399</v>
      </c>
      <c r="I103" s="71" t="s">
        <v>1047</v>
      </c>
      <c r="J103" s="124" t="s">
        <v>1104</v>
      </c>
      <c r="K103" s="71" t="s">
        <v>1105</v>
      </c>
      <c r="L103" s="71" t="s">
        <v>1106</v>
      </c>
      <c r="M103" s="71" t="s">
        <v>1107</v>
      </c>
      <c r="N103" s="71" t="s">
        <v>18</v>
      </c>
      <c r="O103" s="71" t="s">
        <v>1107</v>
      </c>
      <c r="P103" s="125">
        <v>421911244266</v>
      </c>
    </row>
    <row r="104" spans="1:16">
      <c r="A104" s="124" t="s">
        <v>1537</v>
      </c>
      <c r="B104" s="71" t="s">
        <v>267</v>
      </c>
      <c r="C104" s="71"/>
      <c r="D104" s="71" t="s">
        <v>1538</v>
      </c>
      <c r="E104" s="71" t="s">
        <v>1539</v>
      </c>
      <c r="F104" s="71" t="s">
        <v>396</v>
      </c>
      <c r="G104" s="71" t="s">
        <v>1540</v>
      </c>
      <c r="H104" s="71" t="s">
        <v>404</v>
      </c>
      <c r="I104" s="71" t="s">
        <v>403</v>
      </c>
      <c r="J104" s="124" t="s">
        <v>1541</v>
      </c>
      <c r="K104" s="71" t="s">
        <v>1542</v>
      </c>
      <c r="L104" s="71" t="s">
        <v>1543</v>
      </c>
      <c r="M104" s="71" t="s">
        <v>1544</v>
      </c>
      <c r="N104" s="71" t="s">
        <v>18</v>
      </c>
      <c r="O104" s="71" t="s">
        <v>1544</v>
      </c>
      <c r="P104" s="125">
        <v>421903760777</v>
      </c>
    </row>
    <row r="105" spans="1:16">
      <c r="A105" s="124" t="s">
        <v>1545</v>
      </c>
      <c r="B105" s="71" t="s">
        <v>267</v>
      </c>
      <c r="C105" s="71"/>
      <c r="D105" s="71" t="s">
        <v>1546</v>
      </c>
      <c r="E105" s="71" t="s">
        <v>1547</v>
      </c>
      <c r="F105" s="71" t="s">
        <v>1548</v>
      </c>
      <c r="G105" s="71" t="s">
        <v>1549</v>
      </c>
      <c r="H105" s="71" t="s">
        <v>319</v>
      </c>
      <c r="I105" s="71" t="s">
        <v>318</v>
      </c>
      <c r="J105" s="71" t="s">
        <v>1550</v>
      </c>
      <c r="K105" s="71" t="s">
        <v>1551</v>
      </c>
      <c r="L105" s="71" t="s">
        <v>1552</v>
      </c>
      <c r="M105" s="71" t="s">
        <v>1553</v>
      </c>
      <c r="N105" s="71" t="s">
        <v>1267</v>
      </c>
      <c r="O105" s="71" t="s">
        <v>1554</v>
      </c>
      <c r="P105" s="125">
        <v>421918683079</v>
      </c>
    </row>
    <row r="106" spans="1:16">
      <c r="A106" s="124" t="s">
        <v>1555</v>
      </c>
      <c r="B106" s="71" t="s">
        <v>267</v>
      </c>
      <c r="C106" s="71"/>
      <c r="D106" s="71" t="s">
        <v>1556</v>
      </c>
      <c r="E106" s="71" t="s">
        <v>1557</v>
      </c>
      <c r="F106" s="71" t="s">
        <v>1269</v>
      </c>
      <c r="G106" s="71" t="s">
        <v>1558</v>
      </c>
      <c r="H106" s="71" t="s">
        <v>419</v>
      </c>
      <c r="I106" s="71" t="s">
        <v>1559</v>
      </c>
      <c r="J106" s="71" t="s">
        <v>1560</v>
      </c>
      <c r="K106" s="71" t="s">
        <v>1561</v>
      </c>
      <c r="L106" s="71" t="s">
        <v>1562</v>
      </c>
      <c r="M106" s="71" t="s">
        <v>1563</v>
      </c>
      <c r="N106" s="71" t="s">
        <v>1564</v>
      </c>
      <c r="O106" s="71" t="s">
        <v>1565</v>
      </c>
      <c r="P106" s="125">
        <v>421259356453</v>
      </c>
    </row>
    <row r="107" spans="1:16">
      <c r="A107" s="124" t="s">
        <v>1566</v>
      </c>
      <c r="B107" s="71" t="s">
        <v>267</v>
      </c>
      <c r="C107" s="71"/>
      <c r="D107" s="71" t="s">
        <v>1268</v>
      </c>
      <c r="E107" s="71" t="s">
        <v>1108</v>
      </c>
      <c r="F107" s="71" t="s">
        <v>396</v>
      </c>
      <c r="G107" s="71" t="s">
        <v>1567</v>
      </c>
      <c r="H107" s="71" t="s">
        <v>1109</v>
      </c>
      <c r="I107" s="71" t="s">
        <v>1110</v>
      </c>
      <c r="J107" s="71" t="s">
        <v>1111</v>
      </c>
      <c r="K107" s="71" t="s">
        <v>1112</v>
      </c>
      <c r="L107" s="71" t="s">
        <v>1113</v>
      </c>
      <c r="M107" s="71" t="s">
        <v>1114</v>
      </c>
      <c r="N107" s="71" t="s">
        <v>18</v>
      </c>
      <c r="O107" s="71" t="s">
        <v>1114</v>
      </c>
      <c r="P107" s="125">
        <v>421911350535</v>
      </c>
    </row>
    <row r="108" spans="1:16">
      <c r="A108" s="124" t="s">
        <v>1568</v>
      </c>
      <c r="B108" s="71" t="s">
        <v>267</v>
      </c>
      <c r="C108" s="71"/>
      <c r="D108" s="71" t="s">
        <v>1569</v>
      </c>
      <c r="E108" s="71" t="s">
        <v>1570</v>
      </c>
      <c r="F108" s="71" t="s">
        <v>649</v>
      </c>
      <c r="G108" s="71" t="s">
        <v>1571</v>
      </c>
      <c r="H108" s="71" t="s">
        <v>289</v>
      </c>
      <c r="I108" s="71" t="s">
        <v>388</v>
      </c>
      <c r="J108" s="71" t="s">
        <v>1572</v>
      </c>
      <c r="K108" s="71" t="s">
        <v>1573</v>
      </c>
      <c r="L108" s="71" t="s">
        <v>1574</v>
      </c>
      <c r="M108" s="71" t="s">
        <v>1575</v>
      </c>
      <c r="N108" s="71" t="s">
        <v>1576</v>
      </c>
      <c r="O108" s="71" t="s">
        <v>1577</v>
      </c>
      <c r="P108" s="125">
        <v>421556419212</v>
      </c>
    </row>
    <row r="109" spans="1:16">
      <c r="A109" s="124" t="s">
        <v>1578</v>
      </c>
      <c r="B109" s="71" t="s">
        <v>267</v>
      </c>
      <c r="C109" s="71"/>
      <c r="D109" s="71" t="s">
        <v>1579</v>
      </c>
      <c r="E109" s="71" t="s">
        <v>1580</v>
      </c>
      <c r="F109" s="71" t="s">
        <v>396</v>
      </c>
      <c r="G109" s="71" t="s">
        <v>1581</v>
      </c>
      <c r="H109" s="71" t="s">
        <v>404</v>
      </c>
      <c r="I109" s="71" t="s">
        <v>403</v>
      </c>
      <c r="J109" s="71" t="s">
        <v>1582</v>
      </c>
      <c r="K109" s="71" t="s">
        <v>1583</v>
      </c>
      <c r="L109" s="71" t="s">
        <v>1584</v>
      </c>
      <c r="M109" s="71" t="s">
        <v>1585</v>
      </c>
      <c r="N109" s="71" t="s">
        <v>18</v>
      </c>
      <c r="O109" s="71" t="s">
        <v>1585</v>
      </c>
      <c r="P109" s="125">
        <v>421907265462</v>
      </c>
    </row>
    <row r="110" spans="1:16">
      <c r="A110" s="124" t="s">
        <v>1586</v>
      </c>
      <c r="B110" s="71" t="s">
        <v>267</v>
      </c>
      <c r="C110" s="71"/>
      <c r="D110" s="71" t="s">
        <v>1587</v>
      </c>
      <c r="E110" s="71" t="s">
        <v>1588</v>
      </c>
      <c r="F110" s="71" t="s">
        <v>396</v>
      </c>
      <c r="G110" s="71" t="s">
        <v>1589</v>
      </c>
      <c r="H110" s="71" t="s">
        <v>289</v>
      </c>
      <c r="I110" s="71" t="s">
        <v>1590</v>
      </c>
      <c r="J110" s="71" t="s">
        <v>1591</v>
      </c>
      <c r="K110" s="71" t="s">
        <v>1592</v>
      </c>
      <c r="L110" s="71" t="s">
        <v>1593</v>
      </c>
      <c r="M110" s="71" t="s">
        <v>1594</v>
      </c>
      <c r="N110" s="71" t="s">
        <v>22</v>
      </c>
      <c r="O110" s="71" t="s">
        <v>1594</v>
      </c>
      <c r="P110" s="125">
        <v>421556220010</v>
      </c>
    </row>
    <row r="111" spans="1:16">
      <c r="A111" s="124" t="s">
        <v>1595</v>
      </c>
      <c r="B111" s="71" t="s">
        <v>267</v>
      </c>
      <c r="C111" s="71"/>
      <c r="D111" s="71" t="s">
        <v>1596</v>
      </c>
      <c r="E111" s="71" t="s">
        <v>1597</v>
      </c>
      <c r="F111" s="71" t="s">
        <v>1269</v>
      </c>
      <c r="G111" s="71" t="s">
        <v>1598</v>
      </c>
      <c r="H111" s="71" t="s">
        <v>1599</v>
      </c>
      <c r="I111" s="71" t="s">
        <v>1600</v>
      </c>
      <c r="J111" s="71" t="s">
        <v>1601</v>
      </c>
      <c r="K111" s="71" t="s">
        <v>1602</v>
      </c>
      <c r="L111" s="71" t="s">
        <v>1603</v>
      </c>
      <c r="M111" s="71" t="s">
        <v>1604</v>
      </c>
      <c r="N111" s="71" t="s">
        <v>1564</v>
      </c>
      <c r="O111" s="71" t="s">
        <v>1605</v>
      </c>
      <c r="P111" s="125">
        <v>421455583112</v>
      </c>
    </row>
    <row r="112" spans="1:16">
      <c r="A112" s="124" t="s">
        <v>1606</v>
      </c>
      <c r="B112" s="71" t="s">
        <v>267</v>
      </c>
      <c r="C112" s="71"/>
      <c r="D112" s="71" t="s">
        <v>1607</v>
      </c>
      <c r="E112" s="71" t="s">
        <v>1608</v>
      </c>
      <c r="F112" s="71" t="s">
        <v>396</v>
      </c>
      <c r="G112" s="71" t="s">
        <v>1609</v>
      </c>
      <c r="H112" s="71" t="s">
        <v>1610</v>
      </c>
      <c r="I112" s="71" t="s">
        <v>1611</v>
      </c>
      <c r="J112" s="71" t="s">
        <v>1612</v>
      </c>
      <c r="K112" s="71" t="s">
        <v>1613</v>
      </c>
      <c r="L112" s="71" t="s">
        <v>1614</v>
      </c>
      <c r="M112" s="71" t="s">
        <v>1615</v>
      </c>
      <c r="N112" s="71" t="s">
        <v>1616</v>
      </c>
      <c r="O112" s="71" t="s">
        <v>1617</v>
      </c>
      <c r="P112" s="125">
        <v>421905977662</v>
      </c>
    </row>
    <row r="113" spans="1:16">
      <c r="A113" s="124" t="s">
        <v>1618</v>
      </c>
      <c r="B113" s="71" t="s">
        <v>267</v>
      </c>
      <c r="C113" s="71"/>
      <c r="D113" s="71" t="s">
        <v>1619</v>
      </c>
      <c r="E113" s="71" t="s">
        <v>1620</v>
      </c>
      <c r="F113" s="71" t="s">
        <v>396</v>
      </c>
      <c r="G113" s="71" t="s">
        <v>1621</v>
      </c>
      <c r="H113" s="71" t="s">
        <v>377</v>
      </c>
      <c r="I113" s="71" t="s">
        <v>376</v>
      </c>
      <c r="J113" s="71" t="s">
        <v>1622</v>
      </c>
      <c r="K113" s="71" t="s">
        <v>1623</v>
      </c>
      <c r="L113" s="71" t="s">
        <v>1624</v>
      </c>
      <c r="M113" s="71" t="s">
        <v>1625</v>
      </c>
      <c r="N113" s="71" t="s">
        <v>1017</v>
      </c>
      <c r="O113" s="71" t="s">
        <v>1626</v>
      </c>
      <c r="P113" s="125">
        <v>421905937921</v>
      </c>
    </row>
    <row r="114" spans="1:16">
      <c r="A114" s="124" t="s">
        <v>1627</v>
      </c>
      <c r="B114" s="71" t="s">
        <v>267</v>
      </c>
      <c r="C114" s="71"/>
      <c r="D114" s="71" t="s">
        <v>1628</v>
      </c>
      <c r="E114" s="71" t="s">
        <v>1629</v>
      </c>
      <c r="F114" s="71" t="s">
        <v>268</v>
      </c>
      <c r="G114" s="71" t="s">
        <v>0</v>
      </c>
      <c r="H114" s="71" t="s">
        <v>1</v>
      </c>
      <c r="I114" s="71" t="s">
        <v>2</v>
      </c>
      <c r="J114" s="71" t="s">
        <v>1630</v>
      </c>
      <c r="K114" s="71" t="s">
        <v>3</v>
      </c>
      <c r="L114" s="71" t="s">
        <v>650</v>
      </c>
      <c r="M114" s="71" t="s">
        <v>1631</v>
      </c>
      <c r="N114" s="71" t="s">
        <v>1632</v>
      </c>
      <c r="O114" s="71" t="s">
        <v>1633</v>
      </c>
      <c r="P114" s="125">
        <v>421917852649</v>
      </c>
    </row>
    <row r="115" spans="1:16">
      <c r="A115" s="124" t="s">
        <v>1634</v>
      </c>
      <c r="B115" s="71" t="s">
        <v>267</v>
      </c>
      <c r="C115" s="71"/>
      <c r="D115" s="71" t="s">
        <v>1276</v>
      </c>
      <c r="E115" s="71" t="s">
        <v>1115</v>
      </c>
      <c r="F115" s="71" t="s">
        <v>396</v>
      </c>
      <c r="G115" s="71" t="s">
        <v>1116</v>
      </c>
      <c r="H115" s="71" t="s">
        <v>419</v>
      </c>
      <c r="I115" s="71" t="s">
        <v>1099</v>
      </c>
      <c r="J115" s="71" t="s">
        <v>1117</v>
      </c>
      <c r="K115" s="71" t="s">
        <v>1118</v>
      </c>
      <c r="L115" s="71" t="s">
        <v>1119</v>
      </c>
      <c r="M115" s="71" t="s">
        <v>1120</v>
      </c>
      <c r="N115" s="71" t="s">
        <v>18</v>
      </c>
      <c r="O115" s="71" t="s">
        <v>1120</v>
      </c>
      <c r="P115" s="125">
        <v>421905978516</v>
      </c>
    </row>
    <row r="116" spans="1:16">
      <c r="A116" s="124" t="s">
        <v>1635</v>
      </c>
      <c r="B116" s="71" t="s">
        <v>267</v>
      </c>
      <c r="C116" s="71"/>
      <c r="D116" s="71" t="s">
        <v>1636</v>
      </c>
      <c r="E116" s="71" t="s">
        <v>1637</v>
      </c>
      <c r="F116" s="71" t="s">
        <v>396</v>
      </c>
      <c r="G116" s="71" t="s">
        <v>1638</v>
      </c>
      <c r="H116" s="71" t="s">
        <v>1639</v>
      </c>
      <c r="I116" s="71" t="s">
        <v>1640</v>
      </c>
      <c r="J116" s="71" t="s">
        <v>1641</v>
      </c>
      <c r="K116" s="71" t="s">
        <v>1623</v>
      </c>
      <c r="L116" s="71" t="s">
        <v>1642</v>
      </c>
      <c r="M116" s="71" t="s">
        <v>1643</v>
      </c>
      <c r="N116" s="71" t="s">
        <v>18</v>
      </c>
      <c r="O116" s="71" t="s">
        <v>1643</v>
      </c>
      <c r="P116" s="125">
        <v>421905497614</v>
      </c>
    </row>
    <row r="117" spans="1:16">
      <c r="A117" s="124" t="s">
        <v>1644</v>
      </c>
      <c r="B117" s="71" t="s">
        <v>267</v>
      </c>
      <c r="C117" s="71"/>
      <c r="D117" s="71" t="s">
        <v>1645</v>
      </c>
      <c r="E117" s="71" t="s">
        <v>1646</v>
      </c>
      <c r="F117" s="71" t="s">
        <v>396</v>
      </c>
      <c r="G117" s="71" t="s">
        <v>1270</v>
      </c>
      <c r="H117" s="71" t="s">
        <v>1271</v>
      </c>
      <c r="I117" s="71" t="s">
        <v>1272</v>
      </c>
      <c r="J117" s="71" t="s">
        <v>1647</v>
      </c>
      <c r="K117" s="71" t="s">
        <v>1273</v>
      </c>
      <c r="L117" s="71" t="s">
        <v>1274</v>
      </c>
      <c r="M117" s="71" t="s">
        <v>1275</v>
      </c>
      <c r="N117" s="71" t="s">
        <v>18</v>
      </c>
      <c r="O117" s="71" t="s">
        <v>1648</v>
      </c>
      <c r="P117" s="125">
        <v>421527878814</v>
      </c>
    </row>
    <row r="118" spans="1:16">
      <c r="A118" s="124" t="s">
        <v>1649</v>
      </c>
      <c r="B118" s="71" t="s">
        <v>267</v>
      </c>
      <c r="C118" s="71"/>
      <c r="D118" s="71" t="s">
        <v>1650</v>
      </c>
      <c r="E118" s="71" t="s">
        <v>1651</v>
      </c>
      <c r="F118" s="71" t="s">
        <v>649</v>
      </c>
      <c r="G118" s="71" t="s">
        <v>1121</v>
      </c>
      <c r="H118" s="71" t="s">
        <v>1122</v>
      </c>
      <c r="I118" s="71" t="s">
        <v>1123</v>
      </c>
      <c r="J118" s="71" t="s">
        <v>1124</v>
      </c>
      <c r="K118" s="71" t="s">
        <v>1125</v>
      </c>
      <c r="L118" s="71" t="s">
        <v>1126</v>
      </c>
      <c r="M118" s="71" t="s">
        <v>1127</v>
      </c>
      <c r="N118" s="71" t="s">
        <v>1652</v>
      </c>
      <c r="O118" s="71" t="s">
        <v>1653</v>
      </c>
      <c r="P118" s="125">
        <v>421903800055</v>
      </c>
    </row>
  </sheetData>
  <phoneticPr fontId="1"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4"/>
  <dimension ref="A1:M757"/>
  <sheetViews>
    <sheetView workbookViewId="0">
      <pane ySplit="1" topLeftCell="A2" activePane="bottomLeft" state="frozen"/>
      <selection activeCell="C3" sqref="C3"/>
      <selection pane="bottomLeft" activeCell="C4" sqref="C4"/>
    </sheetView>
  </sheetViews>
  <sheetFormatPr defaultRowHeight="11.25"/>
  <cols>
    <col min="1" max="1" width="7.85546875" style="77" bestFit="1" customWidth="1"/>
    <col min="2" max="2" width="3.140625" style="32" customWidth="1"/>
    <col min="3" max="3" width="33.7109375" style="33" customWidth="1"/>
    <col min="4" max="4" width="60.5703125" style="33" bestFit="1" customWidth="1"/>
    <col min="5" max="5" width="10" style="33" bestFit="1" customWidth="1"/>
    <col min="6" max="6" width="4.140625" style="80" bestFit="1" customWidth="1"/>
    <col min="7" max="7" width="4.28515625" style="32" bestFit="1" customWidth="1"/>
    <col min="8" max="8" width="5.7109375" style="32" bestFit="1" customWidth="1"/>
    <col min="9" max="9" width="7" style="81" bestFit="1" customWidth="1"/>
    <col min="10" max="10" width="13.28515625" style="32" bestFit="1" customWidth="1"/>
    <col min="11" max="11" width="9.28515625" style="32" bestFit="1" customWidth="1"/>
    <col min="12" max="12" width="7" style="105" bestFit="1" customWidth="1"/>
    <col min="13" max="13" width="7.140625" style="105" bestFit="1" customWidth="1"/>
    <col min="14" max="16384" width="9.140625" style="34"/>
  </cols>
  <sheetData>
    <row r="1" spans="1:13" s="31" customFormat="1">
      <c r="A1" s="72" t="s">
        <v>392</v>
      </c>
      <c r="B1" s="73" t="s">
        <v>430</v>
      </c>
      <c r="C1" s="74" t="s">
        <v>389</v>
      </c>
      <c r="D1" s="74" t="s">
        <v>1128</v>
      </c>
      <c r="E1" s="74" t="s">
        <v>1129</v>
      </c>
      <c r="F1" s="75" t="s">
        <v>1130</v>
      </c>
      <c r="G1" s="73" t="s">
        <v>1131</v>
      </c>
      <c r="H1" s="73" t="s">
        <v>410</v>
      </c>
      <c r="I1" s="76" t="s">
        <v>427</v>
      </c>
      <c r="J1" s="73" t="s">
        <v>432</v>
      </c>
      <c r="K1" s="73" t="s">
        <v>433</v>
      </c>
      <c r="L1" s="103" t="s">
        <v>651</v>
      </c>
      <c r="M1" s="103" t="s">
        <v>652</v>
      </c>
    </row>
    <row r="2" spans="1:13">
      <c r="A2" s="77" t="s">
        <v>1536</v>
      </c>
      <c r="B2" s="78"/>
      <c r="C2" s="79" t="s">
        <v>1103</v>
      </c>
      <c r="D2" s="33" t="s">
        <v>1654</v>
      </c>
      <c r="E2" s="33">
        <v>6300</v>
      </c>
      <c r="F2" s="80">
        <v>0.1</v>
      </c>
      <c r="G2" s="32" t="s">
        <v>1287</v>
      </c>
      <c r="H2" s="32" t="s">
        <v>437</v>
      </c>
      <c r="I2" s="81">
        <v>42367</v>
      </c>
      <c r="J2" s="78" t="s">
        <v>2234</v>
      </c>
      <c r="K2" s="78" t="s">
        <v>2235</v>
      </c>
      <c r="L2" s="104">
        <v>42370</v>
      </c>
      <c r="M2" s="104">
        <v>42735</v>
      </c>
    </row>
    <row r="3" spans="1:13">
      <c r="A3" s="82" t="s">
        <v>1537</v>
      </c>
      <c r="B3" s="78"/>
      <c r="C3" s="79" t="s">
        <v>1539</v>
      </c>
      <c r="D3" s="79" t="s">
        <v>1655</v>
      </c>
      <c r="E3" s="79">
        <v>20000</v>
      </c>
      <c r="F3" s="83">
        <v>0.31</v>
      </c>
      <c r="G3" s="78" t="s">
        <v>1282</v>
      </c>
      <c r="H3" s="78" t="s">
        <v>434</v>
      </c>
      <c r="I3" s="84">
        <v>42367</v>
      </c>
      <c r="J3" s="78" t="s">
        <v>2236</v>
      </c>
      <c r="K3" s="78" t="s">
        <v>2237</v>
      </c>
      <c r="L3" s="104">
        <v>42370</v>
      </c>
      <c r="M3" s="104">
        <v>42735</v>
      </c>
    </row>
    <row r="4" spans="1:13">
      <c r="A4" s="77" t="s">
        <v>1545</v>
      </c>
      <c r="B4" s="78"/>
      <c r="C4" s="79" t="s">
        <v>1547</v>
      </c>
      <c r="D4" s="33" t="s">
        <v>1656</v>
      </c>
      <c r="E4" s="33">
        <v>4200</v>
      </c>
      <c r="F4" s="83">
        <v>0.88</v>
      </c>
      <c r="G4" s="78" t="s">
        <v>1287</v>
      </c>
      <c r="H4" s="78" t="s">
        <v>437</v>
      </c>
      <c r="I4" s="84">
        <v>42367</v>
      </c>
      <c r="J4" s="78" t="s">
        <v>2238</v>
      </c>
      <c r="K4" s="78" t="s">
        <v>2239</v>
      </c>
      <c r="L4" s="104">
        <v>42370</v>
      </c>
      <c r="M4" s="104">
        <v>42735</v>
      </c>
    </row>
    <row r="5" spans="1:13">
      <c r="A5" s="77" t="s">
        <v>1545</v>
      </c>
      <c r="B5" s="78"/>
      <c r="C5" s="79" t="s">
        <v>1547</v>
      </c>
      <c r="D5" s="33" t="s">
        <v>1657</v>
      </c>
      <c r="E5" s="33">
        <v>5900</v>
      </c>
      <c r="F5" s="80">
        <v>0.63</v>
      </c>
      <c r="G5" s="32" t="s">
        <v>1287</v>
      </c>
      <c r="H5" s="32" t="s">
        <v>437</v>
      </c>
      <c r="I5" s="81">
        <v>42367</v>
      </c>
      <c r="J5" s="78" t="s">
        <v>2238</v>
      </c>
      <c r="K5" s="32" t="s">
        <v>2239</v>
      </c>
      <c r="L5" s="104">
        <v>42370</v>
      </c>
      <c r="M5" s="104">
        <v>42735</v>
      </c>
    </row>
    <row r="6" spans="1:13">
      <c r="A6" s="82" t="s">
        <v>1517</v>
      </c>
      <c r="B6" s="78"/>
      <c r="C6" s="79" t="s">
        <v>1256</v>
      </c>
      <c r="D6" s="79" t="s">
        <v>1660</v>
      </c>
      <c r="E6" s="79">
        <v>10000</v>
      </c>
      <c r="F6" s="83">
        <v>0.05</v>
      </c>
      <c r="G6" s="78" t="s">
        <v>1280</v>
      </c>
      <c r="H6" s="78" t="s">
        <v>434</v>
      </c>
      <c r="I6" s="84">
        <v>42367</v>
      </c>
      <c r="J6" s="78" t="s">
        <v>981</v>
      </c>
      <c r="K6" s="78" t="s">
        <v>2240</v>
      </c>
      <c r="L6" s="104">
        <v>42370</v>
      </c>
      <c r="M6" s="104">
        <v>42735</v>
      </c>
    </row>
    <row r="7" spans="1:13">
      <c r="A7" s="77" t="s">
        <v>1517</v>
      </c>
      <c r="B7" s="78"/>
      <c r="C7" s="79" t="s">
        <v>1256</v>
      </c>
      <c r="D7" s="33" t="s">
        <v>1661</v>
      </c>
      <c r="E7" s="33">
        <v>44000</v>
      </c>
      <c r="F7" s="80">
        <v>0.05</v>
      </c>
      <c r="G7" s="32" t="s">
        <v>1280</v>
      </c>
      <c r="H7" s="32" t="s">
        <v>434</v>
      </c>
      <c r="I7" s="81">
        <v>42367</v>
      </c>
      <c r="J7" s="78" t="s">
        <v>981</v>
      </c>
      <c r="K7" s="78" t="s">
        <v>2240</v>
      </c>
      <c r="L7" s="104">
        <v>42370</v>
      </c>
      <c r="M7" s="104">
        <v>42735</v>
      </c>
    </row>
    <row r="8" spans="1:13">
      <c r="A8" s="82" t="s">
        <v>1517</v>
      </c>
      <c r="B8" s="78"/>
      <c r="C8" s="79" t="s">
        <v>1256</v>
      </c>
      <c r="D8" s="79" t="s">
        <v>1662</v>
      </c>
      <c r="E8" s="79">
        <v>20000</v>
      </c>
      <c r="F8" s="83">
        <v>0.05</v>
      </c>
      <c r="G8" s="78" t="s">
        <v>1280</v>
      </c>
      <c r="H8" s="78" t="s">
        <v>434</v>
      </c>
      <c r="I8" s="84">
        <v>42367</v>
      </c>
      <c r="J8" s="78" t="s">
        <v>981</v>
      </c>
      <c r="K8" s="78" t="s">
        <v>2240</v>
      </c>
      <c r="L8" s="104">
        <v>42370</v>
      </c>
      <c r="M8" s="104">
        <v>42735</v>
      </c>
    </row>
    <row r="9" spans="1:13">
      <c r="A9" s="82" t="s">
        <v>1517</v>
      </c>
      <c r="B9" s="78"/>
      <c r="C9" s="79" t="s">
        <v>1256</v>
      </c>
      <c r="D9" s="79" t="s">
        <v>1663</v>
      </c>
      <c r="E9" s="79">
        <v>40000</v>
      </c>
      <c r="F9" s="83">
        <v>0.05</v>
      </c>
      <c r="G9" s="78" t="s">
        <v>1280</v>
      </c>
      <c r="H9" s="78" t="s">
        <v>434</v>
      </c>
      <c r="I9" s="84">
        <v>42367</v>
      </c>
      <c r="J9" s="78" t="s">
        <v>981</v>
      </c>
      <c r="K9" s="78" t="s">
        <v>2240</v>
      </c>
      <c r="L9" s="104">
        <v>42370</v>
      </c>
      <c r="M9" s="104">
        <v>42735</v>
      </c>
    </row>
    <row r="10" spans="1:13">
      <c r="A10" s="77" t="s">
        <v>1517</v>
      </c>
      <c r="B10" s="78"/>
      <c r="C10" s="79" t="s">
        <v>1256</v>
      </c>
      <c r="D10" s="33" t="s">
        <v>1664</v>
      </c>
      <c r="E10" s="33">
        <v>30000</v>
      </c>
      <c r="F10" s="83">
        <v>0.05</v>
      </c>
      <c r="G10" s="78" t="s">
        <v>1280</v>
      </c>
      <c r="H10" s="78" t="s">
        <v>434</v>
      </c>
      <c r="I10" s="84">
        <v>42367</v>
      </c>
      <c r="J10" s="78" t="s">
        <v>981</v>
      </c>
      <c r="K10" s="78" t="s">
        <v>2240</v>
      </c>
      <c r="L10" s="104">
        <v>42370</v>
      </c>
      <c r="M10" s="104">
        <v>42735</v>
      </c>
    </row>
    <row r="11" spans="1:13">
      <c r="A11" s="77" t="s">
        <v>1517</v>
      </c>
      <c r="B11" s="78"/>
      <c r="C11" s="79" t="s">
        <v>1256</v>
      </c>
      <c r="D11" s="33" t="s">
        <v>1665</v>
      </c>
      <c r="E11" s="33">
        <v>50000</v>
      </c>
      <c r="F11" s="80">
        <v>0.05</v>
      </c>
      <c r="G11" s="32" t="s">
        <v>1280</v>
      </c>
      <c r="H11" s="32" t="s">
        <v>434</v>
      </c>
      <c r="I11" s="81">
        <v>42367</v>
      </c>
      <c r="J11" s="78" t="s">
        <v>981</v>
      </c>
      <c r="K11" s="78" t="s">
        <v>2240</v>
      </c>
      <c r="L11" s="104">
        <v>42370</v>
      </c>
      <c r="M11" s="104">
        <v>42735</v>
      </c>
    </row>
    <row r="12" spans="1:13">
      <c r="A12" s="82" t="s">
        <v>1517</v>
      </c>
      <c r="B12" s="78"/>
      <c r="C12" s="79" t="s">
        <v>1256</v>
      </c>
      <c r="D12" s="79" t="s">
        <v>1666</v>
      </c>
      <c r="E12" s="79">
        <v>20000</v>
      </c>
      <c r="F12" s="83">
        <v>0.05</v>
      </c>
      <c r="G12" s="78" t="s">
        <v>1280</v>
      </c>
      <c r="H12" s="78" t="s">
        <v>434</v>
      </c>
      <c r="I12" s="84">
        <v>42367</v>
      </c>
      <c r="J12" s="78" t="s">
        <v>981</v>
      </c>
      <c r="K12" s="78" t="s">
        <v>2240</v>
      </c>
      <c r="L12" s="104">
        <v>42370</v>
      </c>
      <c r="M12" s="104">
        <v>42735</v>
      </c>
    </row>
    <row r="13" spans="1:13">
      <c r="A13" s="82" t="s">
        <v>1517</v>
      </c>
      <c r="B13" s="78"/>
      <c r="C13" s="79" t="s">
        <v>1256</v>
      </c>
      <c r="D13" s="79" t="s">
        <v>1667</v>
      </c>
      <c r="E13" s="79">
        <v>30000</v>
      </c>
      <c r="F13" s="83">
        <v>0.05</v>
      </c>
      <c r="G13" s="78" t="s">
        <v>1280</v>
      </c>
      <c r="H13" s="78" t="s">
        <v>434</v>
      </c>
      <c r="I13" s="84">
        <v>42367</v>
      </c>
      <c r="J13" s="78" t="s">
        <v>981</v>
      </c>
      <c r="K13" s="78" t="s">
        <v>2240</v>
      </c>
      <c r="L13" s="104">
        <v>42370</v>
      </c>
      <c r="M13" s="104">
        <v>42735</v>
      </c>
    </row>
    <row r="14" spans="1:13">
      <c r="A14" s="82" t="s">
        <v>1517</v>
      </c>
      <c r="B14" s="78"/>
      <c r="C14" s="79" t="s">
        <v>1256</v>
      </c>
      <c r="D14" s="79" t="s">
        <v>1668</v>
      </c>
      <c r="E14" s="79">
        <v>22500</v>
      </c>
      <c r="F14" s="83">
        <v>0.05</v>
      </c>
      <c r="G14" s="78" t="s">
        <v>1280</v>
      </c>
      <c r="H14" s="78" t="s">
        <v>434</v>
      </c>
      <c r="I14" s="84">
        <v>42367</v>
      </c>
      <c r="J14" s="78" t="s">
        <v>981</v>
      </c>
      <c r="K14" s="78" t="s">
        <v>2240</v>
      </c>
      <c r="L14" s="104">
        <v>42370</v>
      </c>
      <c r="M14" s="104">
        <v>42735</v>
      </c>
    </row>
    <row r="15" spans="1:13">
      <c r="A15" s="82" t="s">
        <v>1517</v>
      </c>
      <c r="B15" s="78"/>
      <c r="C15" s="79" t="s">
        <v>1256</v>
      </c>
      <c r="D15" s="79" t="s">
        <v>1669</v>
      </c>
      <c r="E15" s="79">
        <v>3300</v>
      </c>
      <c r="F15" s="83">
        <v>0</v>
      </c>
      <c r="G15" s="78" t="s">
        <v>1281</v>
      </c>
      <c r="H15" s="78" t="s">
        <v>434</v>
      </c>
      <c r="I15" s="84">
        <v>42367</v>
      </c>
      <c r="J15" s="78" t="s">
        <v>981</v>
      </c>
      <c r="K15" s="78" t="s">
        <v>2241</v>
      </c>
      <c r="L15" s="104">
        <v>42370</v>
      </c>
      <c r="M15" s="104">
        <v>42735</v>
      </c>
    </row>
    <row r="16" spans="1:13">
      <c r="A16" s="77" t="s">
        <v>1517</v>
      </c>
      <c r="B16" s="78"/>
      <c r="C16" s="79" t="s">
        <v>1256</v>
      </c>
      <c r="D16" s="33" t="s">
        <v>1670</v>
      </c>
      <c r="E16" s="33">
        <v>3300</v>
      </c>
      <c r="F16" s="83">
        <v>0</v>
      </c>
      <c r="G16" s="78" t="s">
        <v>1281</v>
      </c>
      <c r="H16" s="78" t="s">
        <v>434</v>
      </c>
      <c r="I16" s="84">
        <v>42367</v>
      </c>
      <c r="J16" s="78" t="s">
        <v>981</v>
      </c>
      <c r="K16" s="78" t="s">
        <v>2241</v>
      </c>
      <c r="L16" s="104">
        <v>42370</v>
      </c>
      <c r="M16" s="104">
        <v>42735</v>
      </c>
    </row>
    <row r="17" spans="1:13">
      <c r="A17" s="77" t="s">
        <v>1517</v>
      </c>
      <c r="B17" s="78"/>
      <c r="C17" s="79" t="s">
        <v>1256</v>
      </c>
      <c r="D17" s="33" t="s">
        <v>1671</v>
      </c>
      <c r="E17" s="33">
        <v>1660</v>
      </c>
      <c r="F17" s="80">
        <v>0</v>
      </c>
      <c r="G17" s="32" t="s">
        <v>1281</v>
      </c>
      <c r="H17" s="32" t="s">
        <v>434</v>
      </c>
      <c r="I17" s="81">
        <v>42367</v>
      </c>
      <c r="J17" s="78" t="s">
        <v>981</v>
      </c>
      <c r="K17" s="78" t="s">
        <v>2241</v>
      </c>
      <c r="L17" s="104">
        <v>42370</v>
      </c>
      <c r="M17" s="104">
        <v>42735</v>
      </c>
    </row>
    <row r="18" spans="1:13">
      <c r="A18" s="77" t="s">
        <v>1517</v>
      </c>
      <c r="B18" s="78"/>
      <c r="C18" s="79" t="s">
        <v>1256</v>
      </c>
      <c r="D18" s="33" t="s">
        <v>1672</v>
      </c>
      <c r="E18" s="33">
        <v>1245</v>
      </c>
      <c r="F18" s="80">
        <v>0</v>
      </c>
      <c r="G18" s="32" t="s">
        <v>1281</v>
      </c>
      <c r="H18" s="32" t="s">
        <v>434</v>
      </c>
      <c r="I18" s="81">
        <v>42367</v>
      </c>
      <c r="J18" s="78" t="s">
        <v>981</v>
      </c>
      <c r="K18" s="78" t="s">
        <v>2241</v>
      </c>
      <c r="L18" s="104">
        <v>42370</v>
      </c>
      <c r="M18" s="104">
        <v>42735</v>
      </c>
    </row>
    <row r="19" spans="1:13">
      <c r="A19" s="77" t="s">
        <v>1517</v>
      </c>
      <c r="B19" s="78"/>
      <c r="C19" s="79" t="s">
        <v>1256</v>
      </c>
      <c r="D19" s="33" t="s">
        <v>1673</v>
      </c>
      <c r="E19" s="33">
        <v>330</v>
      </c>
      <c r="F19" s="80">
        <v>0</v>
      </c>
      <c r="G19" s="32" t="s">
        <v>1281</v>
      </c>
      <c r="H19" s="32" t="s">
        <v>434</v>
      </c>
      <c r="I19" s="81">
        <v>42367</v>
      </c>
      <c r="J19" s="78" t="s">
        <v>981</v>
      </c>
      <c r="K19" s="78" t="s">
        <v>2241</v>
      </c>
      <c r="L19" s="104">
        <v>42370</v>
      </c>
      <c r="M19" s="104">
        <v>42735</v>
      </c>
    </row>
    <row r="20" spans="1:13">
      <c r="A20" s="77" t="s">
        <v>1517</v>
      </c>
      <c r="B20" s="78"/>
      <c r="C20" s="79" t="s">
        <v>1256</v>
      </c>
      <c r="D20" s="33" t="s">
        <v>1674</v>
      </c>
      <c r="E20" s="33">
        <v>5200</v>
      </c>
      <c r="F20" s="80">
        <v>0.05</v>
      </c>
      <c r="G20" s="32" t="s">
        <v>1283</v>
      </c>
      <c r="H20" s="32" t="s">
        <v>436</v>
      </c>
      <c r="I20" s="81">
        <v>42367</v>
      </c>
      <c r="J20" s="78" t="s">
        <v>1134</v>
      </c>
      <c r="K20" s="78" t="s">
        <v>2242</v>
      </c>
      <c r="L20" s="104">
        <v>42370</v>
      </c>
      <c r="M20" s="104">
        <v>42735</v>
      </c>
    </row>
    <row r="21" spans="1:13">
      <c r="A21" s="82" t="s">
        <v>1517</v>
      </c>
      <c r="B21" s="78"/>
      <c r="C21" s="79" t="s">
        <v>1256</v>
      </c>
      <c r="D21" s="79" t="s">
        <v>1675</v>
      </c>
      <c r="E21" s="79">
        <v>4500</v>
      </c>
      <c r="F21" s="83">
        <v>0.05</v>
      </c>
      <c r="G21" s="78" t="s">
        <v>1283</v>
      </c>
      <c r="H21" s="78" t="s">
        <v>436</v>
      </c>
      <c r="I21" s="84">
        <v>42367</v>
      </c>
      <c r="J21" s="78" t="s">
        <v>1134</v>
      </c>
      <c r="K21" s="78" t="s">
        <v>2242</v>
      </c>
      <c r="L21" s="104">
        <v>42370</v>
      </c>
      <c r="M21" s="104">
        <v>42735</v>
      </c>
    </row>
    <row r="22" spans="1:13">
      <c r="A22" s="82" t="s">
        <v>1517</v>
      </c>
      <c r="B22" s="78"/>
      <c r="C22" s="79" t="s">
        <v>1256</v>
      </c>
      <c r="D22" s="79" t="s">
        <v>1676</v>
      </c>
      <c r="E22" s="79">
        <v>41300</v>
      </c>
      <c r="F22" s="83">
        <v>0.06</v>
      </c>
      <c r="G22" s="78" t="s">
        <v>1284</v>
      </c>
      <c r="H22" s="78" t="s">
        <v>434</v>
      </c>
      <c r="I22" s="84">
        <v>42367</v>
      </c>
      <c r="J22" s="78" t="s">
        <v>981</v>
      </c>
      <c r="K22" s="32" t="s">
        <v>2243</v>
      </c>
      <c r="L22" s="104">
        <v>42370</v>
      </c>
      <c r="M22" s="104">
        <v>42735</v>
      </c>
    </row>
    <row r="23" spans="1:13">
      <c r="A23" s="82" t="s">
        <v>1517</v>
      </c>
      <c r="B23" s="78"/>
      <c r="C23" s="79" t="s">
        <v>1256</v>
      </c>
      <c r="D23" s="79" t="s">
        <v>1677</v>
      </c>
      <c r="E23" s="79">
        <v>23700</v>
      </c>
      <c r="F23" s="83">
        <v>0.06</v>
      </c>
      <c r="G23" s="78" t="s">
        <v>1284</v>
      </c>
      <c r="H23" s="78" t="s">
        <v>434</v>
      </c>
      <c r="I23" s="84">
        <v>42367</v>
      </c>
      <c r="J23" s="78" t="s">
        <v>981</v>
      </c>
      <c r="K23" s="78" t="s">
        <v>2243</v>
      </c>
      <c r="L23" s="104">
        <v>42370</v>
      </c>
      <c r="M23" s="104">
        <v>42735</v>
      </c>
    </row>
    <row r="24" spans="1:13">
      <c r="A24" s="82" t="s">
        <v>1555</v>
      </c>
      <c r="B24" s="78"/>
      <c r="C24" s="79" t="s">
        <v>1557</v>
      </c>
      <c r="D24" s="79" t="s">
        <v>1678</v>
      </c>
      <c r="E24" s="79">
        <v>61200</v>
      </c>
      <c r="F24" s="83">
        <v>0.5</v>
      </c>
      <c r="G24" s="78" t="s">
        <v>1285</v>
      </c>
      <c r="H24" s="78" t="s">
        <v>436</v>
      </c>
      <c r="I24" s="84">
        <v>42367</v>
      </c>
      <c r="J24" s="78" t="s">
        <v>2244</v>
      </c>
      <c r="K24" s="78" t="s">
        <v>2245</v>
      </c>
      <c r="L24" s="104">
        <v>42370</v>
      </c>
      <c r="M24" s="104">
        <v>42735</v>
      </c>
    </row>
    <row r="25" spans="1:13">
      <c r="A25" s="82" t="s">
        <v>1566</v>
      </c>
      <c r="B25" s="78"/>
      <c r="C25" s="79" t="s">
        <v>1108</v>
      </c>
      <c r="D25" s="79" t="s">
        <v>1679</v>
      </c>
      <c r="E25" s="79">
        <v>9000</v>
      </c>
      <c r="F25" s="83">
        <v>0.69</v>
      </c>
      <c r="G25" s="78" t="s">
        <v>1282</v>
      </c>
      <c r="H25" s="78" t="s">
        <v>434</v>
      </c>
      <c r="I25" s="84">
        <v>42367</v>
      </c>
      <c r="J25" s="78" t="s">
        <v>1132</v>
      </c>
      <c r="K25" s="78" t="s">
        <v>2246</v>
      </c>
      <c r="L25" s="104">
        <v>42370</v>
      </c>
      <c r="M25" s="104">
        <v>42735</v>
      </c>
    </row>
    <row r="26" spans="1:13">
      <c r="A26" s="77" t="s">
        <v>1526</v>
      </c>
      <c r="B26" s="78"/>
      <c r="C26" s="79" t="s">
        <v>385</v>
      </c>
      <c r="D26" s="33" t="s">
        <v>1680</v>
      </c>
      <c r="E26" s="33">
        <v>90000</v>
      </c>
      <c r="F26" s="80">
        <v>0.05</v>
      </c>
      <c r="G26" s="32" t="s">
        <v>1284</v>
      </c>
      <c r="H26" s="32" t="s">
        <v>5</v>
      </c>
      <c r="I26" s="81">
        <v>42367</v>
      </c>
      <c r="J26" s="78" t="s">
        <v>2247</v>
      </c>
      <c r="K26" s="78" t="s">
        <v>2248</v>
      </c>
      <c r="L26" s="104">
        <v>42370</v>
      </c>
      <c r="M26" s="104">
        <v>42735</v>
      </c>
    </row>
    <row r="27" spans="1:13">
      <c r="A27" s="82" t="s">
        <v>1568</v>
      </c>
      <c r="B27" s="78"/>
      <c r="C27" s="79" t="s">
        <v>1570</v>
      </c>
      <c r="D27" s="79" t="s">
        <v>1681</v>
      </c>
      <c r="E27" s="79">
        <v>500000</v>
      </c>
      <c r="F27" s="83">
        <v>0.67</v>
      </c>
      <c r="G27" s="78" t="s">
        <v>1286</v>
      </c>
      <c r="H27" s="78" t="s">
        <v>436</v>
      </c>
      <c r="I27" s="84">
        <v>42367</v>
      </c>
      <c r="J27" s="78" t="s">
        <v>2249</v>
      </c>
      <c r="K27" s="78" t="s">
        <v>2250</v>
      </c>
      <c r="L27" s="104">
        <v>42370</v>
      </c>
      <c r="M27" s="104">
        <v>42735</v>
      </c>
    </row>
    <row r="28" spans="1:13">
      <c r="A28" s="82" t="s">
        <v>1578</v>
      </c>
      <c r="B28" s="78"/>
      <c r="C28" s="79" t="s">
        <v>1580</v>
      </c>
      <c r="D28" s="79" t="s">
        <v>1682</v>
      </c>
      <c r="E28" s="79">
        <v>8100</v>
      </c>
      <c r="F28" s="83">
        <v>0.54</v>
      </c>
      <c r="G28" s="78" t="s">
        <v>1282</v>
      </c>
      <c r="H28" s="78" t="s">
        <v>434</v>
      </c>
      <c r="I28" s="84">
        <v>42367</v>
      </c>
      <c r="J28" s="78" t="s">
        <v>2251</v>
      </c>
      <c r="K28" s="78" t="s">
        <v>2252</v>
      </c>
      <c r="L28" s="104">
        <v>42370</v>
      </c>
      <c r="M28" s="104">
        <v>42735</v>
      </c>
    </row>
    <row r="29" spans="1:13">
      <c r="A29" s="82" t="s">
        <v>1586</v>
      </c>
      <c r="B29" s="78"/>
      <c r="C29" s="79" t="s">
        <v>1588</v>
      </c>
      <c r="D29" s="79" t="s">
        <v>1683</v>
      </c>
      <c r="E29" s="79">
        <v>20000</v>
      </c>
      <c r="F29" s="83">
        <v>0.95</v>
      </c>
      <c r="G29" s="78" t="s">
        <v>1282</v>
      </c>
      <c r="H29" s="78" t="s">
        <v>434</v>
      </c>
      <c r="I29" s="84">
        <v>42367</v>
      </c>
      <c r="J29" s="78" t="s">
        <v>2253</v>
      </c>
      <c r="K29" s="78" t="s">
        <v>2254</v>
      </c>
      <c r="L29" s="104">
        <v>42370</v>
      </c>
      <c r="M29" s="104">
        <v>42735</v>
      </c>
    </row>
    <row r="30" spans="1:13">
      <c r="A30" s="82" t="s">
        <v>1595</v>
      </c>
      <c r="B30" s="78"/>
      <c r="C30" s="79" t="s">
        <v>1597</v>
      </c>
      <c r="D30" s="79" t="s">
        <v>1684</v>
      </c>
      <c r="E30" s="79">
        <v>10500</v>
      </c>
      <c r="F30" s="83">
        <v>0.69</v>
      </c>
      <c r="G30" s="78" t="s">
        <v>1282</v>
      </c>
      <c r="H30" s="78" t="s">
        <v>434</v>
      </c>
      <c r="I30" s="84">
        <v>42367</v>
      </c>
      <c r="J30" s="78" t="s">
        <v>2255</v>
      </c>
      <c r="K30" s="78" t="s">
        <v>2256</v>
      </c>
      <c r="L30" s="104">
        <v>42370</v>
      </c>
      <c r="M30" s="104">
        <v>42735</v>
      </c>
    </row>
    <row r="31" spans="1:13">
      <c r="A31" s="82" t="s">
        <v>1606</v>
      </c>
      <c r="B31" s="78"/>
      <c r="C31" s="79" t="s">
        <v>1608</v>
      </c>
      <c r="D31" s="79" t="s">
        <v>1685</v>
      </c>
      <c r="E31" s="79">
        <v>70000</v>
      </c>
      <c r="F31" s="83">
        <v>0.68</v>
      </c>
      <c r="G31" s="78" t="s">
        <v>1282</v>
      </c>
      <c r="H31" s="78" t="s">
        <v>434</v>
      </c>
      <c r="I31" s="84">
        <v>42367</v>
      </c>
      <c r="J31" s="78" t="s">
        <v>2257</v>
      </c>
      <c r="K31" s="78" t="s">
        <v>2258</v>
      </c>
      <c r="L31" s="104">
        <v>42370</v>
      </c>
      <c r="M31" s="104">
        <v>42735</v>
      </c>
    </row>
    <row r="32" spans="1:13">
      <c r="A32" s="82" t="s">
        <v>1618</v>
      </c>
      <c r="B32" s="78"/>
      <c r="C32" s="79" t="s">
        <v>1620</v>
      </c>
      <c r="D32" s="79" t="s">
        <v>1686</v>
      </c>
      <c r="E32" s="79">
        <v>5600</v>
      </c>
      <c r="F32" s="83">
        <v>0.52</v>
      </c>
      <c r="G32" s="78" t="s">
        <v>1282</v>
      </c>
      <c r="H32" s="78" t="s">
        <v>434</v>
      </c>
      <c r="I32" s="84">
        <v>42367</v>
      </c>
      <c r="J32" s="78" t="s">
        <v>2259</v>
      </c>
      <c r="K32" s="78" t="s">
        <v>2260</v>
      </c>
      <c r="L32" s="104">
        <v>42370</v>
      </c>
      <c r="M32" s="104">
        <v>42735</v>
      </c>
    </row>
    <row r="33" spans="1:13">
      <c r="A33" s="77" t="s">
        <v>1627</v>
      </c>
      <c r="B33" s="78"/>
      <c r="C33" s="79" t="s">
        <v>1629</v>
      </c>
      <c r="D33" s="33" t="s">
        <v>1687</v>
      </c>
      <c r="E33" s="33">
        <v>100000</v>
      </c>
      <c r="F33" s="83">
        <v>0.5</v>
      </c>
      <c r="G33" s="78" t="s">
        <v>1285</v>
      </c>
      <c r="H33" s="78" t="s">
        <v>436</v>
      </c>
      <c r="I33" s="84">
        <v>42367</v>
      </c>
      <c r="J33" s="78" t="s">
        <v>2261</v>
      </c>
      <c r="K33" s="78" t="s">
        <v>2262</v>
      </c>
      <c r="L33" s="104">
        <v>42370</v>
      </c>
      <c r="M33" s="104">
        <v>42735</v>
      </c>
    </row>
    <row r="34" spans="1:13">
      <c r="A34" s="77" t="s">
        <v>1296</v>
      </c>
      <c r="B34" s="78"/>
      <c r="C34" s="79" t="s">
        <v>1299</v>
      </c>
      <c r="D34" s="33" t="s">
        <v>1658</v>
      </c>
      <c r="E34" s="33">
        <v>7800</v>
      </c>
      <c r="F34" s="83">
        <v>0.05</v>
      </c>
      <c r="G34" s="78" t="s">
        <v>1279</v>
      </c>
      <c r="H34" s="78" t="s">
        <v>434</v>
      </c>
      <c r="I34" s="84">
        <v>42367</v>
      </c>
      <c r="J34" s="78" t="s">
        <v>2263</v>
      </c>
      <c r="K34" s="78" t="s">
        <v>2264</v>
      </c>
      <c r="L34" s="104">
        <v>42370</v>
      </c>
      <c r="M34" s="104">
        <v>42735</v>
      </c>
    </row>
    <row r="35" spans="1:13">
      <c r="A35" s="77" t="s">
        <v>1296</v>
      </c>
      <c r="B35" s="78"/>
      <c r="C35" s="79" t="s">
        <v>1299</v>
      </c>
      <c r="D35" s="33" t="s">
        <v>1659</v>
      </c>
      <c r="E35" s="33">
        <v>2200</v>
      </c>
      <c r="F35" s="83">
        <v>0.05</v>
      </c>
      <c r="G35" s="78" t="s">
        <v>1279</v>
      </c>
      <c r="H35" s="78" t="s">
        <v>435</v>
      </c>
      <c r="I35" s="84">
        <v>42367</v>
      </c>
      <c r="J35" s="78" t="s">
        <v>2265</v>
      </c>
      <c r="K35" s="78" t="s">
        <v>2264</v>
      </c>
      <c r="L35" s="104">
        <v>42370</v>
      </c>
      <c r="M35" s="104">
        <v>42735</v>
      </c>
    </row>
    <row r="36" spans="1:13">
      <c r="A36" s="77" t="s">
        <v>1330</v>
      </c>
      <c r="B36" s="78"/>
      <c r="C36" s="79" t="s">
        <v>303</v>
      </c>
      <c r="D36" s="33" t="s">
        <v>1658</v>
      </c>
      <c r="E36" s="33">
        <v>5000</v>
      </c>
      <c r="F36" s="83">
        <v>0.05</v>
      </c>
      <c r="G36" s="78" t="s">
        <v>1279</v>
      </c>
      <c r="H36" s="78" t="s">
        <v>434</v>
      </c>
      <c r="I36" s="84">
        <v>42367</v>
      </c>
      <c r="J36" s="78" t="s">
        <v>2266</v>
      </c>
      <c r="K36" s="78" t="s">
        <v>2267</v>
      </c>
      <c r="L36" s="104">
        <v>42370</v>
      </c>
      <c r="M36" s="104">
        <v>42735</v>
      </c>
    </row>
    <row r="37" spans="1:13">
      <c r="A37" s="77" t="s">
        <v>1330</v>
      </c>
      <c r="B37" s="78"/>
      <c r="C37" s="79" t="s">
        <v>303</v>
      </c>
      <c r="D37" s="33" t="s">
        <v>1659</v>
      </c>
      <c r="E37" s="33">
        <v>3300</v>
      </c>
      <c r="F37" s="83">
        <v>0.05</v>
      </c>
      <c r="G37" s="78" t="s">
        <v>1279</v>
      </c>
      <c r="H37" s="78" t="s">
        <v>435</v>
      </c>
      <c r="I37" s="84">
        <v>42367</v>
      </c>
      <c r="J37" s="78" t="s">
        <v>2268</v>
      </c>
      <c r="K37" s="78" t="s">
        <v>2267</v>
      </c>
      <c r="L37" s="104">
        <v>42370</v>
      </c>
      <c r="M37" s="104">
        <v>42735</v>
      </c>
    </row>
    <row r="38" spans="1:13">
      <c r="A38" s="82" t="s">
        <v>1506</v>
      </c>
      <c r="B38" s="78"/>
      <c r="C38" s="79" t="s">
        <v>1509</v>
      </c>
      <c r="D38" s="79" t="s">
        <v>1658</v>
      </c>
      <c r="E38" s="79">
        <v>6600</v>
      </c>
      <c r="F38" s="83">
        <v>0.05</v>
      </c>
      <c r="G38" s="78" t="s">
        <v>1279</v>
      </c>
      <c r="H38" s="78" t="s">
        <v>434</v>
      </c>
      <c r="I38" s="84">
        <v>42367</v>
      </c>
      <c r="J38" s="78" t="s">
        <v>2269</v>
      </c>
      <c r="K38" s="78" t="s">
        <v>2270</v>
      </c>
      <c r="L38" s="104">
        <v>42370</v>
      </c>
      <c r="M38" s="104">
        <v>42735</v>
      </c>
    </row>
    <row r="39" spans="1:13">
      <c r="A39" s="82" t="s">
        <v>1506</v>
      </c>
      <c r="B39" s="78"/>
      <c r="C39" s="79" t="s">
        <v>1509</v>
      </c>
      <c r="D39" s="79" t="s">
        <v>1659</v>
      </c>
      <c r="E39" s="79">
        <v>1400</v>
      </c>
      <c r="F39" s="83">
        <v>0.05</v>
      </c>
      <c r="G39" s="78" t="s">
        <v>1279</v>
      </c>
      <c r="H39" s="78" t="s">
        <v>435</v>
      </c>
      <c r="I39" s="84">
        <v>42367</v>
      </c>
      <c r="J39" s="78" t="s">
        <v>2271</v>
      </c>
      <c r="K39" s="78" t="s">
        <v>2270</v>
      </c>
      <c r="L39" s="104">
        <v>42370</v>
      </c>
      <c r="M39" s="104">
        <v>42735</v>
      </c>
    </row>
    <row r="40" spans="1:13">
      <c r="A40" s="77" t="s">
        <v>1349</v>
      </c>
      <c r="B40" s="78"/>
      <c r="C40" s="79" t="s">
        <v>882</v>
      </c>
      <c r="D40" s="33" t="s">
        <v>1658</v>
      </c>
      <c r="E40" s="33">
        <v>3300</v>
      </c>
      <c r="F40" s="80">
        <v>0.05</v>
      </c>
      <c r="G40" s="32" t="s">
        <v>1279</v>
      </c>
      <c r="H40" s="32" t="s">
        <v>434</v>
      </c>
      <c r="I40" s="81">
        <v>42398</v>
      </c>
      <c r="J40" s="78" t="s">
        <v>883</v>
      </c>
      <c r="K40" s="78" t="s">
        <v>2272</v>
      </c>
      <c r="L40" s="104">
        <v>42370</v>
      </c>
      <c r="M40" s="104">
        <v>42735</v>
      </c>
    </row>
    <row r="41" spans="1:13">
      <c r="A41" s="82" t="s">
        <v>1349</v>
      </c>
      <c r="B41" s="78"/>
      <c r="C41" s="79" t="s">
        <v>882</v>
      </c>
      <c r="D41" s="79" t="s">
        <v>1659</v>
      </c>
      <c r="E41" s="79">
        <v>2000</v>
      </c>
      <c r="F41" s="83">
        <v>0.05</v>
      </c>
      <c r="G41" s="78" t="s">
        <v>1279</v>
      </c>
      <c r="H41" s="78" t="s">
        <v>435</v>
      </c>
      <c r="I41" s="84">
        <v>42398</v>
      </c>
      <c r="J41" s="78" t="s">
        <v>2273</v>
      </c>
      <c r="K41" s="78" t="s">
        <v>2272</v>
      </c>
      <c r="L41" s="104">
        <v>42370</v>
      </c>
      <c r="M41" s="104">
        <v>42735</v>
      </c>
    </row>
    <row r="42" spans="1:13">
      <c r="A42" s="77" t="s">
        <v>1355</v>
      </c>
      <c r="B42" s="78"/>
      <c r="C42" s="79" t="s">
        <v>1032</v>
      </c>
      <c r="D42" s="33" t="s">
        <v>1658</v>
      </c>
      <c r="E42" s="33">
        <v>6500</v>
      </c>
      <c r="F42" s="80">
        <v>0.05</v>
      </c>
      <c r="G42" s="32" t="s">
        <v>1279</v>
      </c>
      <c r="H42" s="32" t="s">
        <v>434</v>
      </c>
      <c r="I42" s="81">
        <v>42367</v>
      </c>
      <c r="J42" s="78" t="s">
        <v>888</v>
      </c>
      <c r="K42" s="78" t="s">
        <v>2274</v>
      </c>
      <c r="L42" s="104">
        <v>42370</v>
      </c>
      <c r="M42" s="104">
        <v>42735</v>
      </c>
    </row>
    <row r="43" spans="1:13">
      <c r="A43" s="82" t="s">
        <v>1355</v>
      </c>
      <c r="B43" s="78"/>
      <c r="C43" s="79" t="s">
        <v>1032</v>
      </c>
      <c r="D43" s="79" t="s">
        <v>1659</v>
      </c>
      <c r="E43" s="79">
        <v>4800</v>
      </c>
      <c r="F43" s="83">
        <v>0.05</v>
      </c>
      <c r="G43" s="78" t="s">
        <v>1279</v>
      </c>
      <c r="H43" s="78" t="s">
        <v>435</v>
      </c>
      <c r="I43" s="84">
        <v>42367</v>
      </c>
      <c r="J43" s="78" t="s">
        <v>889</v>
      </c>
      <c r="K43" s="78" t="s">
        <v>2274</v>
      </c>
      <c r="L43" s="104">
        <v>42370</v>
      </c>
      <c r="M43" s="104">
        <v>42735</v>
      </c>
    </row>
    <row r="44" spans="1:13">
      <c r="A44" s="82" t="s">
        <v>1376</v>
      </c>
      <c r="B44" s="78"/>
      <c r="C44" s="79" t="s">
        <v>1040</v>
      </c>
      <c r="D44" s="79" t="s">
        <v>1688</v>
      </c>
      <c r="E44" s="79">
        <v>200</v>
      </c>
      <c r="F44" s="83">
        <v>0</v>
      </c>
      <c r="G44" s="78" t="s">
        <v>1281</v>
      </c>
      <c r="H44" s="78" t="s">
        <v>434</v>
      </c>
      <c r="I44" s="84">
        <v>42367</v>
      </c>
      <c r="J44" s="78" t="s">
        <v>1133</v>
      </c>
      <c r="K44" s="78" t="s">
        <v>2275</v>
      </c>
      <c r="L44" s="104">
        <v>42370</v>
      </c>
      <c r="M44" s="104">
        <v>42735</v>
      </c>
    </row>
    <row r="45" spans="1:13">
      <c r="A45" s="77" t="s">
        <v>1404</v>
      </c>
      <c r="B45" s="78"/>
      <c r="C45" s="79" t="s">
        <v>301</v>
      </c>
      <c r="D45" s="33" t="s">
        <v>1658</v>
      </c>
      <c r="E45" s="33">
        <v>6200</v>
      </c>
      <c r="F45" s="83">
        <v>0.05</v>
      </c>
      <c r="G45" s="78" t="s">
        <v>1279</v>
      </c>
      <c r="H45" s="78" t="s">
        <v>434</v>
      </c>
      <c r="I45" s="84">
        <v>42367</v>
      </c>
      <c r="J45" s="78" t="s">
        <v>917</v>
      </c>
      <c r="K45" s="78" t="s">
        <v>2276</v>
      </c>
      <c r="L45" s="104">
        <v>42370</v>
      </c>
      <c r="M45" s="104">
        <v>42735</v>
      </c>
    </row>
    <row r="46" spans="1:13">
      <c r="A46" s="82" t="s">
        <v>1404</v>
      </c>
      <c r="B46" s="78"/>
      <c r="C46" s="79" t="s">
        <v>301</v>
      </c>
      <c r="D46" s="79" t="s">
        <v>1659</v>
      </c>
      <c r="E46" s="79">
        <v>5100</v>
      </c>
      <c r="F46" s="83">
        <v>0.05</v>
      </c>
      <c r="G46" s="78" t="s">
        <v>1279</v>
      </c>
      <c r="H46" s="78" t="s">
        <v>435</v>
      </c>
      <c r="I46" s="84">
        <v>42367</v>
      </c>
      <c r="J46" s="78" t="s">
        <v>918</v>
      </c>
      <c r="K46" s="78" t="s">
        <v>2276</v>
      </c>
      <c r="L46" s="104">
        <v>42370</v>
      </c>
      <c r="M46" s="104">
        <v>42735</v>
      </c>
    </row>
    <row r="47" spans="1:13">
      <c r="A47" s="77" t="s">
        <v>1410</v>
      </c>
      <c r="B47" s="78"/>
      <c r="C47" s="79" t="s">
        <v>574</v>
      </c>
      <c r="D47" s="33" t="s">
        <v>1658</v>
      </c>
      <c r="E47" s="33">
        <v>323700</v>
      </c>
      <c r="F47" s="80">
        <v>0.05</v>
      </c>
      <c r="G47" s="32" t="s">
        <v>1279</v>
      </c>
      <c r="H47" s="32" t="s">
        <v>434</v>
      </c>
      <c r="I47" s="81">
        <v>42367</v>
      </c>
      <c r="J47" s="78" t="s">
        <v>919</v>
      </c>
      <c r="K47" s="78" t="s">
        <v>2277</v>
      </c>
      <c r="L47" s="104">
        <v>42370</v>
      </c>
      <c r="M47" s="104">
        <v>42735</v>
      </c>
    </row>
    <row r="48" spans="1:13">
      <c r="A48" s="77" t="s">
        <v>1410</v>
      </c>
      <c r="B48" s="78"/>
      <c r="C48" s="79" t="s">
        <v>574</v>
      </c>
      <c r="D48" s="33" t="s">
        <v>1659</v>
      </c>
      <c r="E48" s="33">
        <v>28800</v>
      </c>
      <c r="F48" s="83">
        <v>0.05</v>
      </c>
      <c r="G48" s="78" t="s">
        <v>1279</v>
      </c>
      <c r="H48" s="78" t="s">
        <v>435</v>
      </c>
      <c r="I48" s="84">
        <v>42367</v>
      </c>
      <c r="J48" s="78" t="s">
        <v>920</v>
      </c>
      <c r="K48" s="78" t="s">
        <v>2277</v>
      </c>
      <c r="L48" s="104">
        <v>42370</v>
      </c>
      <c r="M48" s="104">
        <v>42735</v>
      </c>
    </row>
    <row r="49" spans="1:13">
      <c r="A49" s="82" t="s">
        <v>1410</v>
      </c>
      <c r="B49" s="78"/>
      <c r="C49" s="79" t="s">
        <v>574</v>
      </c>
      <c r="D49" s="79" t="s">
        <v>1689</v>
      </c>
      <c r="E49" s="79">
        <v>1660</v>
      </c>
      <c r="F49" s="83">
        <v>0</v>
      </c>
      <c r="G49" s="78" t="s">
        <v>1281</v>
      </c>
      <c r="H49" s="78" t="s">
        <v>434</v>
      </c>
      <c r="I49" s="84">
        <v>42367</v>
      </c>
      <c r="J49" s="78" t="s">
        <v>919</v>
      </c>
      <c r="K49" s="78" t="s">
        <v>2278</v>
      </c>
      <c r="L49" s="104">
        <v>42370</v>
      </c>
      <c r="M49" s="104">
        <v>42735</v>
      </c>
    </row>
    <row r="50" spans="1:13">
      <c r="A50" s="77" t="s">
        <v>1410</v>
      </c>
      <c r="B50" s="78"/>
      <c r="C50" s="79" t="s">
        <v>574</v>
      </c>
      <c r="D50" s="33" t="s">
        <v>1690</v>
      </c>
      <c r="E50" s="33">
        <v>150</v>
      </c>
      <c r="F50" s="80">
        <v>0</v>
      </c>
      <c r="G50" s="32" t="s">
        <v>1281</v>
      </c>
      <c r="H50" s="32" t="s">
        <v>434</v>
      </c>
      <c r="I50" s="81">
        <v>42367</v>
      </c>
      <c r="J50" s="78" t="s">
        <v>919</v>
      </c>
      <c r="K50" s="78" t="s">
        <v>2278</v>
      </c>
      <c r="L50" s="104">
        <v>42370</v>
      </c>
      <c r="M50" s="104">
        <v>42735</v>
      </c>
    </row>
    <row r="51" spans="1:13">
      <c r="A51" s="82" t="s">
        <v>1410</v>
      </c>
      <c r="B51" s="78"/>
      <c r="C51" s="79" t="s">
        <v>574</v>
      </c>
      <c r="D51" s="79" t="s">
        <v>1691</v>
      </c>
      <c r="E51" s="79">
        <v>840</v>
      </c>
      <c r="F51" s="83">
        <v>0</v>
      </c>
      <c r="G51" s="78" t="s">
        <v>1281</v>
      </c>
      <c r="H51" s="78" t="s">
        <v>434</v>
      </c>
      <c r="I51" s="84">
        <v>42367</v>
      </c>
      <c r="J51" s="78" t="s">
        <v>919</v>
      </c>
      <c r="K51" s="78" t="s">
        <v>2278</v>
      </c>
      <c r="L51" s="104">
        <v>42370</v>
      </c>
      <c r="M51" s="104">
        <v>42735</v>
      </c>
    </row>
    <row r="52" spans="1:13">
      <c r="A52" s="77" t="s">
        <v>1410</v>
      </c>
      <c r="B52" s="78"/>
      <c r="C52" s="79" t="s">
        <v>574</v>
      </c>
      <c r="D52" s="33" t="s">
        <v>1692</v>
      </c>
      <c r="E52" s="33">
        <v>200</v>
      </c>
      <c r="F52" s="80">
        <v>0</v>
      </c>
      <c r="G52" s="32" t="s">
        <v>1281</v>
      </c>
      <c r="H52" s="32" t="s">
        <v>434</v>
      </c>
      <c r="I52" s="81">
        <v>42367</v>
      </c>
      <c r="J52" s="78" t="s">
        <v>919</v>
      </c>
      <c r="K52" s="78" t="s">
        <v>2278</v>
      </c>
      <c r="L52" s="104">
        <v>42370</v>
      </c>
      <c r="M52" s="104">
        <v>42735</v>
      </c>
    </row>
    <row r="53" spans="1:13">
      <c r="A53" s="77" t="s">
        <v>1410</v>
      </c>
      <c r="B53" s="78"/>
      <c r="C53" s="79" t="s">
        <v>574</v>
      </c>
      <c r="D53" s="33" t="s">
        <v>1693</v>
      </c>
      <c r="E53" s="33">
        <v>840</v>
      </c>
      <c r="F53" s="80">
        <v>0</v>
      </c>
      <c r="G53" s="32" t="s">
        <v>1281</v>
      </c>
      <c r="H53" s="32" t="s">
        <v>434</v>
      </c>
      <c r="I53" s="81">
        <v>42367</v>
      </c>
      <c r="J53" s="78" t="s">
        <v>919</v>
      </c>
      <c r="K53" s="32" t="s">
        <v>2278</v>
      </c>
      <c r="L53" s="104">
        <v>42370</v>
      </c>
      <c r="M53" s="104">
        <v>42735</v>
      </c>
    </row>
    <row r="54" spans="1:13">
      <c r="A54" s="82" t="s">
        <v>1410</v>
      </c>
      <c r="B54" s="78"/>
      <c r="C54" s="79" t="s">
        <v>574</v>
      </c>
      <c r="D54" s="79" t="s">
        <v>1694</v>
      </c>
      <c r="E54" s="79">
        <v>100</v>
      </c>
      <c r="F54" s="83">
        <v>0</v>
      </c>
      <c r="G54" s="78" t="s">
        <v>1281</v>
      </c>
      <c r="H54" s="78" t="s">
        <v>434</v>
      </c>
      <c r="I54" s="84">
        <v>42367</v>
      </c>
      <c r="J54" s="32" t="s">
        <v>919</v>
      </c>
      <c r="K54" s="32" t="s">
        <v>2278</v>
      </c>
      <c r="L54" s="104">
        <v>42370</v>
      </c>
      <c r="M54" s="104">
        <v>42735</v>
      </c>
    </row>
    <row r="55" spans="1:13">
      <c r="A55" s="82" t="s">
        <v>1410</v>
      </c>
      <c r="B55" s="78"/>
      <c r="C55" s="79" t="s">
        <v>574</v>
      </c>
      <c r="D55" s="79" t="s">
        <v>1695</v>
      </c>
      <c r="E55" s="79">
        <v>420</v>
      </c>
      <c r="F55" s="83">
        <v>0</v>
      </c>
      <c r="G55" s="78" t="s">
        <v>1281</v>
      </c>
      <c r="H55" s="78" t="s">
        <v>434</v>
      </c>
      <c r="I55" s="84">
        <v>42367</v>
      </c>
      <c r="J55" s="32" t="s">
        <v>919</v>
      </c>
      <c r="K55" s="32" t="s">
        <v>2278</v>
      </c>
      <c r="L55" s="104">
        <v>42370</v>
      </c>
      <c r="M55" s="104">
        <v>42735</v>
      </c>
    </row>
    <row r="56" spans="1:13">
      <c r="A56" s="82" t="s">
        <v>1410</v>
      </c>
      <c r="B56" s="78"/>
      <c r="C56" s="79" t="s">
        <v>574</v>
      </c>
      <c r="D56" s="79" t="s">
        <v>1696</v>
      </c>
      <c r="E56" s="79">
        <v>840</v>
      </c>
      <c r="F56" s="83">
        <v>0</v>
      </c>
      <c r="G56" s="78" t="s">
        <v>1281</v>
      </c>
      <c r="H56" s="78" t="s">
        <v>434</v>
      </c>
      <c r="I56" s="84">
        <v>42367</v>
      </c>
      <c r="J56" s="32" t="s">
        <v>919</v>
      </c>
      <c r="K56" s="32" t="s">
        <v>2278</v>
      </c>
      <c r="L56" s="104">
        <v>42370</v>
      </c>
      <c r="M56" s="104">
        <v>42735</v>
      </c>
    </row>
    <row r="57" spans="1:13">
      <c r="A57" s="77" t="s">
        <v>1410</v>
      </c>
      <c r="B57" s="78"/>
      <c r="C57" s="79" t="s">
        <v>574</v>
      </c>
      <c r="D57" s="33" t="s">
        <v>1697</v>
      </c>
      <c r="E57" s="33">
        <v>150</v>
      </c>
      <c r="F57" s="80">
        <v>0</v>
      </c>
      <c r="G57" s="32" t="s">
        <v>1281</v>
      </c>
      <c r="H57" s="32" t="s">
        <v>434</v>
      </c>
      <c r="I57" s="81">
        <v>42367</v>
      </c>
      <c r="J57" s="32" t="s">
        <v>919</v>
      </c>
      <c r="K57" s="32" t="s">
        <v>2278</v>
      </c>
      <c r="L57" s="104">
        <v>42370</v>
      </c>
      <c r="M57" s="104">
        <v>42735</v>
      </c>
    </row>
    <row r="58" spans="1:13">
      <c r="A58" s="77" t="s">
        <v>1410</v>
      </c>
      <c r="B58" s="78"/>
      <c r="C58" s="79" t="s">
        <v>574</v>
      </c>
      <c r="D58" s="33" t="s">
        <v>1698</v>
      </c>
      <c r="E58" s="33">
        <v>420</v>
      </c>
      <c r="F58" s="80">
        <v>0</v>
      </c>
      <c r="G58" s="32" t="s">
        <v>1281</v>
      </c>
      <c r="H58" s="32" t="s">
        <v>434</v>
      </c>
      <c r="I58" s="81">
        <v>42367</v>
      </c>
      <c r="J58" s="32" t="s">
        <v>919</v>
      </c>
      <c r="K58" s="32" t="s">
        <v>2278</v>
      </c>
      <c r="L58" s="104">
        <v>42370</v>
      </c>
      <c r="M58" s="104">
        <v>42735</v>
      </c>
    </row>
    <row r="59" spans="1:13">
      <c r="A59" s="82" t="s">
        <v>1410</v>
      </c>
      <c r="B59" s="78"/>
      <c r="C59" s="79" t="s">
        <v>574</v>
      </c>
      <c r="D59" s="79" t="s">
        <v>1699</v>
      </c>
      <c r="E59" s="79">
        <v>100</v>
      </c>
      <c r="F59" s="83">
        <v>0</v>
      </c>
      <c r="G59" s="78" t="s">
        <v>1281</v>
      </c>
      <c r="H59" s="78" t="s">
        <v>434</v>
      </c>
      <c r="I59" s="84">
        <v>42367</v>
      </c>
      <c r="J59" s="78" t="s">
        <v>919</v>
      </c>
      <c r="K59" s="78" t="s">
        <v>2278</v>
      </c>
      <c r="L59" s="104">
        <v>42370</v>
      </c>
      <c r="M59" s="104">
        <v>42735</v>
      </c>
    </row>
    <row r="60" spans="1:13">
      <c r="A60" s="82" t="s">
        <v>1410</v>
      </c>
      <c r="B60" s="78"/>
      <c r="C60" s="79" t="s">
        <v>574</v>
      </c>
      <c r="D60" s="79" t="s">
        <v>1700</v>
      </c>
      <c r="E60" s="79">
        <v>840</v>
      </c>
      <c r="F60" s="83">
        <v>0</v>
      </c>
      <c r="G60" s="78" t="s">
        <v>1281</v>
      </c>
      <c r="H60" s="78" t="s">
        <v>434</v>
      </c>
      <c r="I60" s="84">
        <v>42367</v>
      </c>
      <c r="J60" s="78" t="s">
        <v>919</v>
      </c>
      <c r="K60" s="78" t="s">
        <v>2278</v>
      </c>
      <c r="L60" s="104">
        <v>42370</v>
      </c>
      <c r="M60" s="104">
        <v>42735</v>
      </c>
    </row>
    <row r="61" spans="1:13">
      <c r="A61" s="82" t="s">
        <v>1410</v>
      </c>
      <c r="B61" s="78"/>
      <c r="C61" s="79" t="s">
        <v>574</v>
      </c>
      <c r="D61" s="79" t="s">
        <v>1701</v>
      </c>
      <c r="E61" s="79">
        <v>840</v>
      </c>
      <c r="F61" s="83">
        <v>0</v>
      </c>
      <c r="G61" s="78" t="s">
        <v>1281</v>
      </c>
      <c r="H61" s="78" t="s">
        <v>434</v>
      </c>
      <c r="I61" s="84">
        <v>42367</v>
      </c>
      <c r="J61" s="78" t="s">
        <v>919</v>
      </c>
      <c r="K61" s="32" t="s">
        <v>2278</v>
      </c>
      <c r="L61" s="104">
        <v>42370</v>
      </c>
      <c r="M61" s="104">
        <v>42735</v>
      </c>
    </row>
    <row r="62" spans="1:13">
      <c r="A62" s="82" t="s">
        <v>1410</v>
      </c>
      <c r="B62" s="78"/>
      <c r="C62" s="79" t="s">
        <v>574</v>
      </c>
      <c r="D62" s="79" t="s">
        <v>1702</v>
      </c>
      <c r="E62" s="79">
        <v>200</v>
      </c>
      <c r="F62" s="83">
        <v>0</v>
      </c>
      <c r="G62" s="78" t="s">
        <v>1281</v>
      </c>
      <c r="H62" s="78" t="s">
        <v>434</v>
      </c>
      <c r="I62" s="84">
        <v>42367</v>
      </c>
      <c r="J62" s="78" t="s">
        <v>919</v>
      </c>
      <c r="K62" s="32" t="s">
        <v>2278</v>
      </c>
      <c r="L62" s="104">
        <v>42370</v>
      </c>
      <c r="M62" s="104">
        <v>42735</v>
      </c>
    </row>
    <row r="63" spans="1:13">
      <c r="A63" s="82" t="s">
        <v>1410</v>
      </c>
      <c r="B63" s="78"/>
      <c r="C63" s="79" t="s">
        <v>574</v>
      </c>
      <c r="D63" s="79" t="s">
        <v>1703</v>
      </c>
      <c r="E63" s="79">
        <v>100</v>
      </c>
      <c r="F63" s="83">
        <v>0</v>
      </c>
      <c r="G63" s="78" t="s">
        <v>1281</v>
      </c>
      <c r="H63" s="78" t="s">
        <v>434</v>
      </c>
      <c r="I63" s="84">
        <v>42367</v>
      </c>
      <c r="J63" s="78" t="s">
        <v>919</v>
      </c>
      <c r="K63" s="32" t="s">
        <v>2278</v>
      </c>
      <c r="L63" s="104">
        <v>42370</v>
      </c>
      <c r="M63" s="104">
        <v>42735</v>
      </c>
    </row>
    <row r="64" spans="1:13">
      <c r="A64" s="77" t="s">
        <v>1410</v>
      </c>
      <c r="B64" s="78"/>
      <c r="C64" s="79" t="s">
        <v>574</v>
      </c>
      <c r="D64" s="33" t="s">
        <v>1704</v>
      </c>
      <c r="E64" s="33">
        <v>420</v>
      </c>
      <c r="F64" s="80">
        <v>0</v>
      </c>
      <c r="G64" s="32" t="s">
        <v>1281</v>
      </c>
      <c r="H64" s="32" t="s">
        <v>434</v>
      </c>
      <c r="I64" s="81">
        <v>42367</v>
      </c>
      <c r="J64" s="78" t="s">
        <v>919</v>
      </c>
      <c r="K64" s="32" t="s">
        <v>2278</v>
      </c>
      <c r="L64" s="104">
        <v>42370</v>
      </c>
      <c r="M64" s="104">
        <v>42735</v>
      </c>
    </row>
    <row r="65" spans="1:13">
      <c r="A65" s="77" t="s">
        <v>1410</v>
      </c>
      <c r="B65" s="78"/>
      <c r="C65" s="79" t="s">
        <v>574</v>
      </c>
      <c r="D65" s="33" t="s">
        <v>1705</v>
      </c>
      <c r="E65" s="33">
        <v>840</v>
      </c>
      <c r="F65" s="80">
        <v>0</v>
      </c>
      <c r="G65" s="32" t="s">
        <v>1281</v>
      </c>
      <c r="H65" s="32" t="s">
        <v>434</v>
      </c>
      <c r="I65" s="81">
        <v>42367</v>
      </c>
      <c r="J65" s="78" t="s">
        <v>919</v>
      </c>
      <c r="K65" s="32" t="s">
        <v>2278</v>
      </c>
      <c r="L65" s="104">
        <v>42370</v>
      </c>
      <c r="M65" s="104">
        <v>42735</v>
      </c>
    </row>
    <row r="66" spans="1:13">
      <c r="A66" s="82" t="s">
        <v>1410</v>
      </c>
      <c r="B66" s="78"/>
      <c r="C66" s="79" t="s">
        <v>574</v>
      </c>
      <c r="D66" s="79" t="s">
        <v>1706</v>
      </c>
      <c r="E66" s="79">
        <v>330</v>
      </c>
      <c r="F66" s="83">
        <v>0</v>
      </c>
      <c r="G66" s="78" t="s">
        <v>1281</v>
      </c>
      <c r="H66" s="78" t="s">
        <v>434</v>
      </c>
      <c r="I66" s="84">
        <v>42367</v>
      </c>
      <c r="J66" s="78" t="s">
        <v>919</v>
      </c>
      <c r="K66" s="32" t="s">
        <v>2278</v>
      </c>
      <c r="L66" s="104">
        <v>42370</v>
      </c>
      <c r="M66" s="104">
        <v>42735</v>
      </c>
    </row>
    <row r="67" spans="1:13">
      <c r="A67" s="82" t="s">
        <v>1410</v>
      </c>
      <c r="B67" s="78"/>
      <c r="C67" s="79" t="s">
        <v>574</v>
      </c>
      <c r="D67" s="79" t="s">
        <v>1707</v>
      </c>
      <c r="E67" s="79">
        <v>330</v>
      </c>
      <c r="F67" s="83">
        <v>0</v>
      </c>
      <c r="G67" s="78" t="s">
        <v>1281</v>
      </c>
      <c r="H67" s="78" t="s">
        <v>434</v>
      </c>
      <c r="I67" s="84">
        <v>42367</v>
      </c>
      <c r="J67" s="78" t="s">
        <v>919</v>
      </c>
      <c r="K67" s="32" t="s">
        <v>2278</v>
      </c>
      <c r="L67" s="104">
        <v>42370</v>
      </c>
      <c r="M67" s="104">
        <v>42735</v>
      </c>
    </row>
    <row r="68" spans="1:13">
      <c r="A68" s="82" t="s">
        <v>1309</v>
      </c>
      <c r="B68" s="78"/>
      <c r="C68" s="79" t="s">
        <v>329</v>
      </c>
      <c r="D68" s="79" t="s">
        <v>1658</v>
      </c>
      <c r="E68" s="79">
        <v>119800</v>
      </c>
      <c r="F68" s="83">
        <v>0.05</v>
      </c>
      <c r="G68" s="78" t="s">
        <v>1279</v>
      </c>
      <c r="H68" s="78" t="s">
        <v>434</v>
      </c>
      <c r="I68" s="84">
        <v>42367</v>
      </c>
      <c r="J68" s="78" t="s">
        <v>858</v>
      </c>
      <c r="K68" s="32" t="s">
        <v>2279</v>
      </c>
      <c r="L68" s="104">
        <v>42370</v>
      </c>
      <c r="M68" s="104">
        <v>42735</v>
      </c>
    </row>
    <row r="69" spans="1:13">
      <c r="A69" s="82" t="s">
        <v>1309</v>
      </c>
      <c r="B69" s="78"/>
      <c r="C69" s="79" t="s">
        <v>329</v>
      </c>
      <c r="D69" s="79" t="s">
        <v>1659</v>
      </c>
      <c r="E69" s="79">
        <v>2900</v>
      </c>
      <c r="F69" s="83">
        <v>0.05</v>
      </c>
      <c r="G69" s="78" t="s">
        <v>1279</v>
      </c>
      <c r="H69" s="78" t="s">
        <v>435</v>
      </c>
      <c r="I69" s="84">
        <v>42367</v>
      </c>
      <c r="J69" s="78" t="s">
        <v>859</v>
      </c>
      <c r="K69" s="32" t="s">
        <v>2279</v>
      </c>
      <c r="L69" s="104">
        <v>42370</v>
      </c>
      <c r="M69" s="104">
        <v>42735</v>
      </c>
    </row>
    <row r="70" spans="1:13">
      <c r="A70" s="82" t="s">
        <v>1309</v>
      </c>
      <c r="B70" s="78"/>
      <c r="C70" s="79" t="s">
        <v>329</v>
      </c>
      <c r="D70" s="79" t="s">
        <v>1708</v>
      </c>
      <c r="E70" s="79">
        <v>10000</v>
      </c>
      <c r="F70" s="83">
        <v>0.76</v>
      </c>
      <c r="G70" s="78" t="s">
        <v>1282</v>
      </c>
      <c r="H70" s="78" t="s">
        <v>434</v>
      </c>
      <c r="I70" s="84">
        <v>42367</v>
      </c>
      <c r="J70" s="78" t="s">
        <v>858</v>
      </c>
      <c r="K70" s="32" t="s">
        <v>2280</v>
      </c>
      <c r="L70" s="104">
        <v>42370</v>
      </c>
      <c r="M70" s="104">
        <v>42735</v>
      </c>
    </row>
    <row r="71" spans="1:13">
      <c r="A71" s="82" t="s">
        <v>1309</v>
      </c>
      <c r="B71" s="78"/>
      <c r="C71" s="79" t="s">
        <v>329</v>
      </c>
      <c r="D71" s="79" t="s">
        <v>1709</v>
      </c>
      <c r="E71" s="79">
        <v>9000</v>
      </c>
      <c r="F71" s="83">
        <v>0.82</v>
      </c>
      <c r="G71" s="78" t="s">
        <v>1282</v>
      </c>
      <c r="H71" s="78" t="s">
        <v>434</v>
      </c>
      <c r="I71" s="84">
        <v>42367</v>
      </c>
      <c r="J71" s="78" t="s">
        <v>858</v>
      </c>
      <c r="K71" s="32" t="s">
        <v>2280</v>
      </c>
      <c r="L71" s="104">
        <v>42370</v>
      </c>
      <c r="M71" s="104">
        <v>42735</v>
      </c>
    </row>
    <row r="72" spans="1:13">
      <c r="A72" s="82" t="s">
        <v>1309</v>
      </c>
      <c r="B72" s="78"/>
      <c r="C72" s="79" t="s">
        <v>329</v>
      </c>
      <c r="D72" s="79" t="s">
        <v>1710</v>
      </c>
      <c r="E72" s="79">
        <v>4000</v>
      </c>
      <c r="F72" s="83">
        <v>0.72</v>
      </c>
      <c r="G72" s="78" t="s">
        <v>1282</v>
      </c>
      <c r="H72" s="78" t="s">
        <v>434</v>
      </c>
      <c r="I72" s="84">
        <v>42367</v>
      </c>
      <c r="J72" s="78" t="s">
        <v>858</v>
      </c>
      <c r="K72" s="32" t="s">
        <v>2280</v>
      </c>
      <c r="L72" s="104">
        <v>42370</v>
      </c>
      <c r="M72" s="104">
        <v>42735</v>
      </c>
    </row>
    <row r="73" spans="1:13">
      <c r="A73" s="82" t="s">
        <v>1309</v>
      </c>
      <c r="B73" s="78"/>
      <c r="C73" s="79" t="s">
        <v>329</v>
      </c>
      <c r="D73" s="79" t="s">
        <v>1711</v>
      </c>
      <c r="E73" s="79">
        <v>10200</v>
      </c>
      <c r="F73" s="83">
        <v>0.66</v>
      </c>
      <c r="G73" s="78" t="s">
        <v>1282</v>
      </c>
      <c r="H73" s="78" t="s">
        <v>434</v>
      </c>
      <c r="I73" s="84">
        <v>42367</v>
      </c>
      <c r="J73" s="78" t="s">
        <v>858</v>
      </c>
      <c r="K73" s="32" t="s">
        <v>2280</v>
      </c>
      <c r="L73" s="104">
        <v>42370</v>
      </c>
      <c r="M73" s="104">
        <v>42735</v>
      </c>
    </row>
    <row r="74" spans="1:13">
      <c r="A74" s="82" t="s">
        <v>1309</v>
      </c>
      <c r="B74" s="78"/>
      <c r="C74" s="79" t="s">
        <v>329</v>
      </c>
      <c r="D74" s="79" t="s">
        <v>1712</v>
      </c>
      <c r="E74" s="79">
        <v>6100</v>
      </c>
      <c r="F74" s="83">
        <v>0.78</v>
      </c>
      <c r="G74" s="78" t="s">
        <v>1282</v>
      </c>
      <c r="H74" s="78" t="s">
        <v>434</v>
      </c>
      <c r="I74" s="84">
        <v>42367</v>
      </c>
      <c r="J74" s="78" t="s">
        <v>858</v>
      </c>
      <c r="K74" s="32" t="s">
        <v>2280</v>
      </c>
      <c r="L74" s="104">
        <v>42370</v>
      </c>
      <c r="M74" s="104">
        <v>42735</v>
      </c>
    </row>
    <row r="75" spans="1:13">
      <c r="A75" s="77" t="s">
        <v>1309</v>
      </c>
      <c r="B75" s="78"/>
      <c r="C75" s="79" t="s">
        <v>329</v>
      </c>
      <c r="D75" s="33" t="s">
        <v>1713</v>
      </c>
      <c r="E75" s="33">
        <v>4100</v>
      </c>
      <c r="F75" s="83">
        <v>0.88</v>
      </c>
      <c r="G75" s="78" t="s">
        <v>1282</v>
      </c>
      <c r="H75" s="78" t="s">
        <v>434</v>
      </c>
      <c r="I75" s="84">
        <v>42367</v>
      </c>
      <c r="J75" s="78" t="s">
        <v>858</v>
      </c>
      <c r="K75" s="32" t="s">
        <v>2280</v>
      </c>
      <c r="L75" s="104">
        <v>42370</v>
      </c>
      <c r="M75" s="104">
        <v>42735</v>
      </c>
    </row>
    <row r="76" spans="1:13">
      <c r="A76" s="82" t="s">
        <v>1309</v>
      </c>
      <c r="B76" s="78"/>
      <c r="C76" s="79" t="s">
        <v>329</v>
      </c>
      <c r="D76" s="33" t="s">
        <v>1714</v>
      </c>
      <c r="E76" s="33">
        <v>5800</v>
      </c>
      <c r="F76" s="80">
        <v>0.52</v>
      </c>
      <c r="G76" s="32" t="s">
        <v>1282</v>
      </c>
      <c r="H76" s="32" t="s">
        <v>434</v>
      </c>
      <c r="I76" s="81">
        <v>42367</v>
      </c>
      <c r="J76" s="78" t="s">
        <v>858</v>
      </c>
      <c r="K76" s="32" t="s">
        <v>2280</v>
      </c>
      <c r="L76" s="104">
        <v>42370</v>
      </c>
      <c r="M76" s="104">
        <v>42735</v>
      </c>
    </row>
    <row r="77" spans="1:13">
      <c r="A77" s="77" t="s">
        <v>1412</v>
      </c>
      <c r="B77" s="78"/>
      <c r="C77" s="79" t="s">
        <v>1414</v>
      </c>
      <c r="D77" s="33" t="s">
        <v>1715</v>
      </c>
      <c r="E77" s="33">
        <v>4000</v>
      </c>
      <c r="F77" s="83">
        <v>0.36</v>
      </c>
      <c r="G77" s="78" t="s">
        <v>1282</v>
      </c>
      <c r="H77" s="78" t="s">
        <v>434</v>
      </c>
      <c r="I77" s="84">
        <v>42367</v>
      </c>
      <c r="J77" s="78" t="s">
        <v>2281</v>
      </c>
      <c r="K77" s="78" t="s">
        <v>2282</v>
      </c>
      <c r="L77" s="104">
        <v>42370</v>
      </c>
      <c r="M77" s="104">
        <v>42735</v>
      </c>
    </row>
    <row r="78" spans="1:13">
      <c r="A78" s="77" t="s">
        <v>1448</v>
      </c>
      <c r="B78" s="78"/>
      <c r="C78" s="79" t="s">
        <v>335</v>
      </c>
      <c r="D78" s="33" t="s">
        <v>1658</v>
      </c>
      <c r="E78" s="33">
        <v>45700</v>
      </c>
      <c r="F78" s="83">
        <v>0.05</v>
      </c>
      <c r="G78" s="78" t="s">
        <v>1279</v>
      </c>
      <c r="H78" s="78" t="s">
        <v>434</v>
      </c>
      <c r="I78" s="84">
        <v>42367</v>
      </c>
      <c r="J78" s="78" t="s">
        <v>942</v>
      </c>
      <c r="K78" s="78" t="s">
        <v>2283</v>
      </c>
      <c r="L78" s="104">
        <v>42370</v>
      </c>
      <c r="M78" s="104">
        <v>42735</v>
      </c>
    </row>
    <row r="79" spans="1:13">
      <c r="A79" s="77" t="s">
        <v>1448</v>
      </c>
      <c r="B79" s="78"/>
      <c r="C79" s="79" t="s">
        <v>335</v>
      </c>
      <c r="D79" s="33" t="s">
        <v>1659</v>
      </c>
      <c r="E79" s="33">
        <v>8000</v>
      </c>
      <c r="F79" s="80">
        <v>0.05</v>
      </c>
      <c r="G79" s="32" t="s">
        <v>1279</v>
      </c>
      <c r="H79" s="32" t="s">
        <v>435</v>
      </c>
      <c r="I79" s="81">
        <v>42367</v>
      </c>
      <c r="J79" s="78" t="s">
        <v>943</v>
      </c>
      <c r="K79" s="78" t="s">
        <v>2283</v>
      </c>
      <c r="L79" s="104">
        <v>42370</v>
      </c>
      <c r="M79" s="104">
        <v>42735</v>
      </c>
    </row>
    <row r="80" spans="1:13">
      <c r="A80" s="77" t="s">
        <v>1448</v>
      </c>
      <c r="B80" s="78"/>
      <c r="C80" s="79" t="s">
        <v>335</v>
      </c>
      <c r="D80" s="33" t="s">
        <v>1716</v>
      </c>
      <c r="E80" s="33">
        <v>840</v>
      </c>
      <c r="F80" s="80">
        <v>0</v>
      </c>
      <c r="G80" s="32" t="s">
        <v>1281</v>
      </c>
      <c r="H80" s="32" t="s">
        <v>434</v>
      </c>
      <c r="I80" s="81">
        <v>42367</v>
      </c>
      <c r="J80" s="78" t="s">
        <v>942</v>
      </c>
      <c r="K80" s="78" t="s">
        <v>2284</v>
      </c>
      <c r="L80" s="104">
        <v>42370</v>
      </c>
      <c r="M80" s="104">
        <v>42735</v>
      </c>
    </row>
    <row r="81" spans="1:13">
      <c r="A81" s="77" t="s">
        <v>1448</v>
      </c>
      <c r="B81" s="78"/>
      <c r="C81" s="79" t="s">
        <v>335</v>
      </c>
      <c r="D81" s="33" t="s">
        <v>1717</v>
      </c>
      <c r="E81" s="33">
        <v>1660</v>
      </c>
      <c r="F81" s="80">
        <v>0</v>
      </c>
      <c r="G81" s="32" t="s">
        <v>1281</v>
      </c>
      <c r="H81" s="32" t="s">
        <v>434</v>
      </c>
      <c r="I81" s="81">
        <v>42367</v>
      </c>
      <c r="J81" s="78" t="s">
        <v>942</v>
      </c>
      <c r="K81" s="78" t="s">
        <v>2284</v>
      </c>
      <c r="L81" s="104">
        <v>42370</v>
      </c>
      <c r="M81" s="104">
        <v>42735</v>
      </c>
    </row>
    <row r="82" spans="1:13">
      <c r="A82" s="77" t="s">
        <v>1448</v>
      </c>
      <c r="B82" s="78"/>
      <c r="C82" s="79" t="s">
        <v>335</v>
      </c>
      <c r="D82" s="33" t="s">
        <v>1718</v>
      </c>
      <c r="E82" s="33">
        <v>100</v>
      </c>
      <c r="F82" s="80">
        <v>0</v>
      </c>
      <c r="G82" s="32" t="s">
        <v>1281</v>
      </c>
      <c r="H82" s="32" t="s">
        <v>434</v>
      </c>
      <c r="I82" s="81">
        <v>42367</v>
      </c>
      <c r="J82" s="78" t="s">
        <v>942</v>
      </c>
      <c r="K82" s="78" t="s">
        <v>2284</v>
      </c>
      <c r="L82" s="104">
        <v>42370</v>
      </c>
      <c r="M82" s="104">
        <v>42735</v>
      </c>
    </row>
    <row r="83" spans="1:13">
      <c r="A83" s="77" t="s">
        <v>1448</v>
      </c>
      <c r="B83" s="78"/>
      <c r="C83" s="79" t="s">
        <v>335</v>
      </c>
      <c r="D83" s="33" t="s">
        <v>1719</v>
      </c>
      <c r="E83" s="33">
        <v>150</v>
      </c>
      <c r="F83" s="83">
        <v>0</v>
      </c>
      <c r="G83" s="78" t="s">
        <v>1281</v>
      </c>
      <c r="H83" s="78" t="s">
        <v>434</v>
      </c>
      <c r="I83" s="84">
        <v>42367</v>
      </c>
      <c r="J83" s="78" t="s">
        <v>942</v>
      </c>
      <c r="K83" s="78" t="s">
        <v>2284</v>
      </c>
      <c r="L83" s="104">
        <v>42370</v>
      </c>
      <c r="M83" s="104">
        <v>42735</v>
      </c>
    </row>
    <row r="84" spans="1:13">
      <c r="A84" s="82" t="s">
        <v>1448</v>
      </c>
      <c r="B84" s="78"/>
      <c r="C84" s="79" t="s">
        <v>335</v>
      </c>
      <c r="D84" s="79" t="s">
        <v>1720</v>
      </c>
      <c r="E84" s="79">
        <v>330</v>
      </c>
      <c r="F84" s="83">
        <v>0</v>
      </c>
      <c r="G84" s="78" t="s">
        <v>1281</v>
      </c>
      <c r="H84" s="78" t="s">
        <v>434</v>
      </c>
      <c r="I84" s="84">
        <v>42367</v>
      </c>
      <c r="J84" s="32" t="s">
        <v>942</v>
      </c>
      <c r="K84" s="32" t="s">
        <v>2284</v>
      </c>
      <c r="L84" s="104">
        <v>42370</v>
      </c>
      <c r="M84" s="104">
        <v>42735</v>
      </c>
    </row>
    <row r="85" spans="1:13">
      <c r="A85" s="77" t="s">
        <v>1448</v>
      </c>
      <c r="B85" s="78"/>
      <c r="C85" s="79" t="s">
        <v>335</v>
      </c>
      <c r="D85" s="33" t="s">
        <v>1721</v>
      </c>
      <c r="E85" s="33">
        <v>10000</v>
      </c>
      <c r="F85" s="83">
        <v>0.41</v>
      </c>
      <c r="G85" s="78" t="s">
        <v>1282</v>
      </c>
      <c r="H85" s="78" t="s">
        <v>434</v>
      </c>
      <c r="I85" s="84">
        <v>42367</v>
      </c>
      <c r="J85" s="78" t="s">
        <v>942</v>
      </c>
      <c r="K85" s="32" t="s">
        <v>2285</v>
      </c>
      <c r="L85" s="104">
        <v>42370</v>
      </c>
      <c r="M85" s="104">
        <v>42735</v>
      </c>
    </row>
    <row r="86" spans="1:13">
      <c r="A86" s="82" t="s">
        <v>1448</v>
      </c>
      <c r="B86" s="78"/>
      <c r="C86" s="79" t="s">
        <v>335</v>
      </c>
      <c r="D86" s="79" t="s">
        <v>1722</v>
      </c>
      <c r="E86" s="79">
        <v>7500</v>
      </c>
      <c r="F86" s="83">
        <v>0.11</v>
      </c>
      <c r="G86" s="78" t="s">
        <v>1287</v>
      </c>
      <c r="H86" s="78" t="s">
        <v>437</v>
      </c>
      <c r="I86" s="84">
        <v>42367</v>
      </c>
      <c r="J86" s="78" t="s">
        <v>2286</v>
      </c>
      <c r="K86" s="78" t="s">
        <v>2287</v>
      </c>
      <c r="L86" s="104">
        <v>42370</v>
      </c>
      <c r="M86" s="104">
        <v>42735</v>
      </c>
    </row>
    <row r="87" spans="1:13">
      <c r="A87" s="82" t="s">
        <v>1527</v>
      </c>
      <c r="B87" s="78"/>
      <c r="C87" s="79" t="s">
        <v>281</v>
      </c>
      <c r="D87" s="79" t="s">
        <v>1723</v>
      </c>
      <c r="E87" s="79">
        <v>2700</v>
      </c>
      <c r="F87" s="83">
        <v>0.05</v>
      </c>
      <c r="G87" s="78" t="s">
        <v>1284</v>
      </c>
      <c r="H87" s="78" t="s">
        <v>437</v>
      </c>
      <c r="I87" s="84">
        <v>42367</v>
      </c>
      <c r="J87" s="78" t="s">
        <v>988</v>
      </c>
      <c r="K87" s="78" t="s">
        <v>2288</v>
      </c>
      <c r="L87" s="104">
        <v>42370</v>
      </c>
      <c r="M87" s="104">
        <v>42735</v>
      </c>
    </row>
    <row r="88" spans="1:13">
      <c r="A88" s="82" t="s">
        <v>1527</v>
      </c>
      <c r="B88" s="78"/>
      <c r="C88" s="79" t="s">
        <v>281</v>
      </c>
      <c r="D88" s="79" t="s">
        <v>1724</v>
      </c>
      <c r="E88" s="79">
        <v>10200</v>
      </c>
      <c r="F88" s="83">
        <v>0.05</v>
      </c>
      <c r="G88" s="78" t="s">
        <v>1284</v>
      </c>
      <c r="H88" s="78" t="s">
        <v>437</v>
      </c>
      <c r="I88" s="84">
        <v>42367</v>
      </c>
      <c r="J88" s="78" t="s">
        <v>988</v>
      </c>
      <c r="K88" s="78" t="s">
        <v>2288</v>
      </c>
      <c r="L88" s="104">
        <v>42370</v>
      </c>
      <c r="M88" s="104">
        <v>42735</v>
      </c>
    </row>
    <row r="89" spans="1:13">
      <c r="A89" s="82" t="s">
        <v>1527</v>
      </c>
      <c r="B89" s="78"/>
      <c r="C89" s="79" t="s">
        <v>281</v>
      </c>
      <c r="D89" s="79" t="s">
        <v>1725</v>
      </c>
      <c r="E89" s="79">
        <v>179000</v>
      </c>
      <c r="F89" s="83">
        <v>0.05</v>
      </c>
      <c r="G89" s="78" t="s">
        <v>1284</v>
      </c>
      <c r="H89" s="78" t="s">
        <v>437</v>
      </c>
      <c r="I89" s="84">
        <v>42367</v>
      </c>
      <c r="J89" s="78" t="s">
        <v>988</v>
      </c>
      <c r="K89" s="78" t="s">
        <v>2288</v>
      </c>
      <c r="L89" s="104">
        <v>42370</v>
      </c>
      <c r="M89" s="104">
        <v>42735</v>
      </c>
    </row>
    <row r="90" spans="1:13">
      <c r="A90" s="82" t="s">
        <v>1527</v>
      </c>
      <c r="B90" s="78"/>
      <c r="C90" s="79" t="s">
        <v>281</v>
      </c>
      <c r="D90" s="79" t="s">
        <v>1726</v>
      </c>
      <c r="E90" s="79">
        <v>11700</v>
      </c>
      <c r="F90" s="83">
        <v>0.1</v>
      </c>
      <c r="G90" s="78" t="s">
        <v>1284</v>
      </c>
      <c r="H90" s="78" t="s">
        <v>437</v>
      </c>
      <c r="I90" s="84">
        <v>42367</v>
      </c>
      <c r="J90" s="78" t="s">
        <v>988</v>
      </c>
      <c r="K90" s="78" t="s">
        <v>2288</v>
      </c>
      <c r="L90" s="104">
        <v>42370</v>
      </c>
      <c r="M90" s="104">
        <v>42735</v>
      </c>
    </row>
    <row r="91" spans="1:13">
      <c r="A91" s="82" t="s">
        <v>1527</v>
      </c>
      <c r="B91" s="78"/>
      <c r="C91" s="79" t="s">
        <v>281</v>
      </c>
      <c r="D91" s="79" t="s">
        <v>1727</v>
      </c>
      <c r="E91" s="79">
        <v>27700</v>
      </c>
      <c r="F91" s="83">
        <v>0.2</v>
      </c>
      <c r="G91" s="78" t="s">
        <v>1284</v>
      </c>
      <c r="H91" s="78" t="s">
        <v>437</v>
      </c>
      <c r="I91" s="84">
        <v>42367</v>
      </c>
      <c r="J91" s="78" t="s">
        <v>988</v>
      </c>
      <c r="K91" s="78" t="s">
        <v>2288</v>
      </c>
      <c r="L91" s="104">
        <v>42370</v>
      </c>
      <c r="M91" s="104">
        <v>42735</v>
      </c>
    </row>
    <row r="92" spans="1:13">
      <c r="A92" s="82" t="s">
        <v>1527</v>
      </c>
      <c r="B92" s="78"/>
      <c r="C92" s="79" t="s">
        <v>281</v>
      </c>
      <c r="D92" s="33" t="s">
        <v>1728</v>
      </c>
      <c r="E92" s="33">
        <v>18700</v>
      </c>
      <c r="F92" s="80">
        <v>0.05</v>
      </c>
      <c r="G92" s="32" t="s">
        <v>1284</v>
      </c>
      <c r="H92" s="78" t="s">
        <v>437</v>
      </c>
      <c r="I92" s="84">
        <v>42367</v>
      </c>
      <c r="J92" s="78" t="s">
        <v>988</v>
      </c>
      <c r="K92" s="78" t="s">
        <v>2288</v>
      </c>
      <c r="L92" s="104">
        <v>42370</v>
      </c>
      <c r="M92" s="104">
        <v>42735</v>
      </c>
    </row>
    <row r="93" spans="1:13">
      <c r="A93" s="82" t="s">
        <v>1527</v>
      </c>
      <c r="B93" s="78"/>
      <c r="C93" s="79" t="s">
        <v>281</v>
      </c>
      <c r="D93" s="33" t="s">
        <v>1729</v>
      </c>
      <c r="E93" s="33">
        <v>13300</v>
      </c>
      <c r="F93" s="80">
        <v>0.05</v>
      </c>
      <c r="G93" s="32" t="s">
        <v>1284</v>
      </c>
      <c r="H93" s="78" t="s">
        <v>437</v>
      </c>
      <c r="I93" s="84">
        <v>42367</v>
      </c>
      <c r="J93" s="78" t="s">
        <v>988</v>
      </c>
      <c r="K93" s="78" t="s">
        <v>2288</v>
      </c>
      <c r="L93" s="104">
        <v>42370</v>
      </c>
      <c r="M93" s="104">
        <v>42735</v>
      </c>
    </row>
    <row r="94" spans="1:13">
      <c r="A94" s="82" t="s">
        <v>1527</v>
      </c>
      <c r="B94" s="78"/>
      <c r="C94" s="79" t="s">
        <v>281</v>
      </c>
      <c r="D94" s="33" t="s">
        <v>1730</v>
      </c>
      <c r="E94" s="33">
        <v>8500</v>
      </c>
      <c r="F94" s="83">
        <v>0.1</v>
      </c>
      <c r="G94" s="78" t="s">
        <v>1284</v>
      </c>
      <c r="H94" s="78" t="s">
        <v>437</v>
      </c>
      <c r="I94" s="84">
        <v>42367</v>
      </c>
      <c r="J94" s="78" t="s">
        <v>988</v>
      </c>
      <c r="K94" s="78" t="s">
        <v>2288</v>
      </c>
      <c r="L94" s="104">
        <v>42370</v>
      </c>
      <c r="M94" s="104">
        <v>42735</v>
      </c>
    </row>
    <row r="95" spans="1:13">
      <c r="A95" s="82" t="s">
        <v>1527</v>
      </c>
      <c r="B95" s="78"/>
      <c r="C95" s="79" t="s">
        <v>281</v>
      </c>
      <c r="D95" s="33" t="s">
        <v>1731</v>
      </c>
      <c r="E95" s="33">
        <v>3200</v>
      </c>
      <c r="F95" s="80">
        <v>0.05</v>
      </c>
      <c r="G95" s="32" t="s">
        <v>1284</v>
      </c>
      <c r="H95" s="78" t="s">
        <v>437</v>
      </c>
      <c r="I95" s="84">
        <v>42367</v>
      </c>
      <c r="J95" s="78" t="s">
        <v>988</v>
      </c>
      <c r="K95" s="78" t="s">
        <v>2288</v>
      </c>
      <c r="L95" s="104">
        <v>42370</v>
      </c>
      <c r="M95" s="104">
        <v>42735</v>
      </c>
    </row>
    <row r="96" spans="1:13">
      <c r="A96" s="82" t="s">
        <v>1527</v>
      </c>
      <c r="B96" s="78"/>
      <c r="C96" s="79" t="s">
        <v>281</v>
      </c>
      <c r="D96" s="33" t="s">
        <v>1732</v>
      </c>
      <c r="E96" s="33">
        <v>14400</v>
      </c>
      <c r="F96" s="80">
        <v>0.05</v>
      </c>
      <c r="G96" s="32" t="s">
        <v>1284</v>
      </c>
      <c r="H96" s="78" t="s">
        <v>437</v>
      </c>
      <c r="I96" s="84">
        <v>42367</v>
      </c>
      <c r="J96" s="78" t="s">
        <v>988</v>
      </c>
      <c r="K96" s="78" t="s">
        <v>2288</v>
      </c>
      <c r="L96" s="104">
        <v>42370</v>
      </c>
      <c r="M96" s="104">
        <v>42735</v>
      </c>
    </row>
    <row r="97" spans="1:13">
      <c r="A97" s="82" t="s">
        <v>1527</v>
      </c>
      <c r="B97" s="78"/>
      <c r="C97" s="79" t="s">
        <v>281</v>
      </c>
      <c r="D97" s="33" t="s">
        <v>1733</v>
      </c>
      <c r="E97" s="33">
        <v>5600</v>
      </c>
      <c r="F97" s="80">
        <v>0.05</v>
      </c>
      <c r="G97" s="32" t="s">
        <v>1284</v>
      </c>
      <c r="H97" s="78" t="s">
        <v>437</v>
      </c>
      <c r="I97" s="84">
        <v>42367</v>
      </c>
      <c r="J97" s="78" t="s">
        <v>988</v>
      </c>
      <c r="K97" s="78" t="s">
        <v>2288</v>
      </c>
      <c r="L97" s="104">
        <v>42370</v>
      </c>
      <c r="M97" s="104">
        <v>42735</v>
      </c>
    </row>
    <row r="98" spans="1:13">
      <c r="A98" s="82" t="s">
        <v>1527</v>
      </c>
      <c r="B98" s="78"/>
      <c r="C98" s="79" t="s">
        <v>281</v>
      </c>
      <c r="D98" s="79" t="s">
        <v>1735</v>
      </c>
      <c r="E98" s="79">
        <v>97700</v>
      </c>
      <c r="F98" s="83">
        <v>0.05</v>
      </c>
      <c r="G98" s="78" t="s">
        <v>1284</v>
      </c>
      <c r="H98" s="78" t="s">
        <v>434</v>
      </c>
      <c r="I98" s="84">
        <v>42367</v>
      </c>
      <c r="J98" s="78" t="s">
        <v>989</v>
      </c>
      <c r="K98" s="32" t="s">
        <v>2288</v>
      </c>
      <c r="L98" s="104">
        <v>42370</v>
      </c>
      <c r="M98" s="104">
        <v>42735</v>
      </c>
    </row>
    <row r="99" spans="1:13">
      <c r="A99" s="82" t="s">
        <v>1527</v>
      </c>
      <c r="B99" s="78"/>
      <c r="C99" s="79" t="s">
        <v>281</v>
      </c>
      <c r="D99" s="33" t="s">
        <v>1734</v>
      </c>
      <c r="E99" s="33">
        <v>107200</v>
      </c>
      <c r="F99" s="80">
        <v>0.05</v>
      </c>
      <c r="G99" s="32" t="s">
        <v>1284</v>
      </c>
      <c r="H99" s="78" t="s">
        <v>437</v>
      </c>
      <c r="I99" s="84">
        <v>42367</v>
      </c>
      <c r="J99" s="78" t="s">
        <v>988</v>
      </c>
      <c r="K99" s="78" t="s">
        <v>2288</v>
      </c>
      <c r="L99" s="104">
        <v>42370</v>
      </c>
      <c r="M99" s="104">
        <v>42735</v>
      </c>
    </row>
    <row r="100" spans="1:13">
      <c r="A100" s="82" t="s">
        <v>1487</v>
      </c>
      <c r="B100" s="78"/>
      <c r="C100" s="79" t="s">
        <v>617</v>
      </c>
      <c r="D100" s="79" t="s">
        <v>1658</v>
      </c>
      <c r="E100" s="79">
        <v>46000</v>
      </c>
      <c r="F100" s="83">
        <v>0.05</v>
      </c>
      <c r="G100" s="78" t="s">
        <v>1279</v>
      </c>
      <c r="H100" s="78" t="s">
        <v>434</v>
      </c>
      <c r="I100" s="84">
        <v>42367</v>
      </c>
      <c r="J100" s="78" t="s">
        <v>966</v>
      </c>
      <c r="K100" s="32" t="s">
        <v>2289</v>
      </c>
      <c r="L100" s="104">
        <v>42370</v>
      </c>
      <c r="M100" s="104">
        <v>42735</v>
      </c>
    </row>
    <row r="101" spans="1:13">
      <c r="A101" s="82" t="s">
        <v>1487</v>
      </c>
      <c r="B101" s="78"/>
      <c r="C101" s="79" t="s">
        <v>617</v>
      </c>
      <c r="D101" s="33" t="s">
        <v>1659</v>
      </c>
      <c r="E101" s="33">
        <v>25200</v>
      </c>
      <c r="F101" s="80">
        <v>0.05</v>
      </c>
      <c r="G101" s="32" t="s">
        <v>1279</v>
      </c>
      <c r="H101" s="32" t="s">
        <v>435</v>
      </c>
      <c r="I101" s="81">
        <v>42367</v>
      </c>
      <c r="J101" s="78" t="s">
        <v>967</v>
      </c>
      <c r="K101" s="32" t="s">
        <v>2289</v>
      </c>
      <c r="L101" s="104">
        <v>42370</v>
      </c>
      <c r="M101" s="104">
        <v>42735</v>
      </c>
    </row>
    <row r="102" spans="1:13">
      <c r="A102" s="82" t="s">
        <v>1487</v>
      </c>
      <c r="B102" s="78"/>
      <c r="C102" s="79" t="s">
        <v>617</v>
      </c>
      <c r="D102" s="79" t="s">
        <v>1736</v>
      </c>
      <c r="E102" s="79">
        <v>200</v>
      </c>
      <c r="F102" s="83">
        <v>0</v>
      </c>
      <c r="G102" s="78" t="s">
        <v>1281</v>
      </c>
      <c r="H102" s="78" t="s">
        <v>434</v>
      </c>
      <c r="I102" s="84">
        <v>42367</v>
      </c>
      <c r="J102" s="78" t="s">
        <v>966</v>
      </c>
      <c r="K102" s="78" t="s">
        <v>2290</v>
      </c>
      <c r="L102" s="104">
        <v>42370</v>
      </c>
      <c r="M102" s="104">
        <v>42735</v>
      </c>
    </row>
    <row r="103" spans="1:13">
      <c r="A103" s="82" t="s">
        <v>1487</v>
      </c>
      <c r="B103" s="78"/>
      <c r="C103" s="79" t="s">
        <v>617</v>
      </c>
      <c r="D103" s="33" t="s">
        <v>1737</v>
      </c>
      <c r="E103" s="33">
        <v>330</v>
      </c>
      <c r="F103" s="80">
        <v>0</v>
      </c>
      <c r="G103" s="32" t="s">
        <v>1281</v>
      </c>
      <c r="H103" s="32" t="s">
        <v>434</v>
      </c>
      <c r="I103" s="81">
        <v>42367</v>
      </c>
      <c r="J103" s="78" t="s">
        <v>966</v>
      </c>
      <c r="K103" s="78" t="s">
        <v>2290</v>
      </c>
      <c r="L103" s="104">
        <v>42370</v>
      </c>
      <c r="M103" s="104">
        <v>42735</v>
      </c>
    </row>
    <row r="104" spans="1:13">
      <c r="A104" s="77" t="s">
        <v>1529</v>
      </c>
      <c r="C104" s="33" t="s">
        <v>278</v>
      </c>
      <c r="D104" s="33" t="s">
        <v>1738</v>
      </c>
      <c r="E104" s="33">
        <v>4500</v>
      </c>
      <c r="F104" s="80">
        <v>0.31</v>
      </c>
      <c r="G104" s="32" t="s">
        <v>1282</v>
      </c>
      <c r="H104" s="32" t="s">
        <v>434</v>
      </c>
      <c r="I104" s="81">
        <v>42367</v>
      </c>
      <c r="J104" s="32" t="s">
        <v>990</v>
      </c>
      <c r="K104" s="32" t="s">
        <v>2291</v>
      </c>
      <c r="L104" s="104">
        <v>42370</v>
      </c>
      <c r="M104" s="104">
        <v>42735</v>
      </c>
    </row>
    <row r="105" spans="1:13">
      <c r="A105" s="77" t="s">
        <v>1529</v>
      </c>
      <c r="C105" s="33" t="s">
        <v>278</v>
      </c>
      <c r="D105" s="33" t="s">
        <v>1739</v>
      </c>
      <c r="E105" s="33">
        <v>12300</v>
      </c>
      <c r="F105" s="80">
        <v>0.05</v>
      </c>
      <c r="G105" s="32" t="s">
        <v>1284</v>
      </c>
      <c r="H105" s="32" t="s">
        <v>437</v>
      </c>
      <c r="I105" s="81">
        <v>42367</v>
      </c>
      <c r="J105" s="32" t="s">
        <v>2292</v>
      </c>
      <c r="K105" s="32" t="s">
        <v>2293</v>
      </c>
      <c r="L105" s="104">
        <v>42370</v>
      </c>
      <c r="M105" s="104">
        <v>42735</v>
      </c>
    </row>
    <row r="106" spans="1:13">
      <c r="A106" s="77" t="s">
        <v>1529</v>
      </c>
      <c r="C106" s="33" t="s">
        <v>278</v>
      </c>
      <c r="D106" s="33" t="s">
        <v>1740</v>
      </c>
      <c r="E106" s="33">
        <v>82500</v>
      </c>
      <c r="F106" s="80">
        <v>0.05</v>
      </c>
      <c r="G106" s="32" t="s">
        <v>1284</v>
      </c>
      <c r="H106" s="32" t="s">
        <v>437</v>
      </c>
      <c r="I106" s="81">
        <v>42367</v>
      </c>
      <c r="J106" s="32" t="s">
        <v>2292</v>
      </c>
      <c r="K106" s="32" t="s">
        <v>2293</v>
      </c>
      <c r="L106" s="104">
        <v>42370</v>
      </c>
      <c r="M106" s="104">
        <v>42735</v>
      </c>
    </row>
    <row r="107" spans="1:13">
      <c r="A107" s="77" t="s">
        <v>1529</v>
      </c>
      <c r="C107" s="33" t="s">
        <v>278</v>
      </c>
      <c r="D107" s="33" t="s">
        <v>1742</v>
      </c>
      <c r="E107" s="33">
        <v>76000</v>
      </c>
      <c r="F107" s="80">
        <v>0.05</v>
      </c>
      <c r="G107" s="32" t="s">
        <v>1284</v>
      </c>
      <c r="H107" s="32" t="s">
        <v>434</v>
      </c>
      <c r="I107" s="81">
        <v>42367</v>
      </c>
      <c r="J107" s="32" t="s">
        <v>990</v>
      </c>
      <c r="K107" s="32" t="s">
        <v>2293</v>
      </c>
      <c r="L107" s="104">
        <v>42370</v>
      </c>
      <c r="M107" s="104">
        <v>42735</v>
      </c>
    </row>
    <row r="108" spans="1:13">
      <c r="A108" s="77" t="s">
        <v>1529</v>
      </c>
      <c r="C108" s="33" t="s">
        <v>278</v>
      </c>
      <c r="D108" s="33" t="s">
        <v>1743</v>
      </c>
      <c r="E108" s="33">
        <v>54700</v>
      </c>
      <c r="F108" s="80">
        <v>0.05</v>
      </c>
      <c r="G108" s="32" t="s">
        <v>1284</v>
      </c>
      <c r="H108" s="32" t="s">
        <v>434</v>
      </c>
      <c r="I108" s="81">
        <v>42367</v>
      </c>
      <c r="J108" s="32" t="s">
        <v>990</v>
      </c>
      <c r="K108" s="32" t="s">
        <v>2293</v>
      </c>
      <c r="L108" s="104">
        <v>42370</v>
      </c>
      <c r="M108" s="104">
        <v>42735</v>
      </c>
    </row>
    <row r="109" spans="1:13">
      <c r="A109" s="77" t="s">
        <v>1529</v>
      </c>
      <c r="C109" s="33" t="s">
        <v>278</v>
      </c>
      <c r="D109" s="33" t="s">
        <v>1741</v>
      </c>
      <c r="E109" s="33">
        <v>34200</v>
      </c>
      <c r="F109" s="80">
        <v>0.05</v>
      </c>
      <c r="G109" s="32" t="s">
        <v>1284</v>
      </c>
      <c r="H109" s="32" t="s">
        <v>437</v>
      </c>
      <c r="I109" s="81">
        <v>42367</v>
      </c>
      <c r="J109" s="32" t="s">
        <v>2292</v>
      </c>
      <c r="K109" s="32" t="s">
        <v>2293</v>
      </c>
      <c r="L109" s="104">
        <v>42370</v>
      </c>
      <c r="M109" s="104">
        <v>42735</v>
      </c>
    </row>
    <row r="110" spans="1:13">
      <c r="A110" s="77" t="s">
        <v>1518</v>
      </c>
      <c r="C110" s="33" t="s">
        <v>1092</v>
      </c>
      <c r="D110" s="33" t="s">
        <v>1658</v>
      </c>
      <c r="E110" s="33">
        <v>21800</v>
      </c>
      <c r="F110" s="80">
        <v>0.05</v>
      </c>
      <c r="G110" s="32" t="s">
        <v>1279</v>
      </c>
      <c r="H110" s="32" t="s">
        <v>434</v>
      </c>
      <c r="I110" s="81">
        <v>42367</v>
      </c>
      <c r="J110" s="32" t="s">
        <v>982</v>
      </c>
      <c r="K110" s="32" t="s">
        <v>2294</v>
      </c>
      <c r="L110" s="104">
        <v>42370</v>
      </c>
      <c r="M110" s="104">
        <v>42735</v>
      </c>
    </row>
    <row r="111" spans="1:13">
      <c r="A111" s="77" t="s">
        <v>1518</v>
      </c>
      <c r="C111" s="33" t="s">
        <v>1092</v>
      </c>
      <c r="D111" s="33" t="s">
        <v>1659</v>
      </c>
      <c r="E111" s="33">
        <v>5400</v>
      </c>
      <c r="F111" s="80">
        <v>0.05</v>
      </c>
      <c r="G111" s="32" t="s">
        <v>1279</v>
      </c>
      <c r="H111" s="32" t="s">
        <v>435</v>
      </c>
      <c r="I111" s="81">
        <v>42367</v>
      </c>
      <c r="J111" s="32" t="s">
        <v>983</v>
      </c>
      <c r="K111" s="32" t="s">
        <v>2294</v>
      </c>
      <c r="L111" s="104">
        <v>42370</v>
      </c>
      <c r="M111" s="104">
        <v>42735</v>
      </c>
    </row>
    <row r="112" spans="1:13">
      <c r="A112" s="77" t="s">
        <v>1518</v>
      </c>
      <c r="C112" s="33" t="s">
        <v>1092</v>
      </c>
      <c r="D112" s="33" t="s">
        <v>1744</v>
      </c>
      <c r="E112" s="33">
        <v>840</v>
      </c>
      <c r="F112" s="80">
        <v>0</v>
      </c>
      <c r="G112" s="32" t="s">
        <v>1281</v>
      </c>
      <c r="H112" s="32" t="s">
        <v>434</v>
      </c>
      <c r="I112" s="81">
        <v>42367</v>
      </c>
      <c r="J112" s="32" t="s">
        <v>982</v>
      </c>
      <c r="K112" s="32" t="s">
        <v>2295</v>
      </c>
      <c r="L112" s="104">
        <v>42370</v>
      </c>
      <c r="M112" s="104">
        <v>42735</v>
      </c>
    </row>
    <row r="113" spans="1:13">
      <c r="A113" s="77" t="s">
        <v>1310</v>
      </c>
      <c r="C113" s="33" t="s">
        <v>297</v>
      </c>
      <c r="D113" s="33" t="s">
        <v>1658</v>
      </c>
      <c r="E113" s="33">
        <v>52900</v>
      </c>
      <c r="F113" s="80">
        <v>0.05</v>
      </c>
      <c r="G113" s="32" t="s">
        <v>1279</v>
      </c>
      <c r="H113" s="32" t="s">
        <v>434</v>
      </c>
      <c r="I113" s="81">
        <v>42367</v>
      </c>
      <c r="J113" s="32" t="s">
        <v>864</v>
      </c>
      <c r="K113" s="32" t="s">
        <v>2296</v>
      </c>
      <c r="L113" s="104">
        <v>42370</v>
      </c>
      <c r="M113" s="104">
        <v>42735</v>
      </c>
    </row>
    <row r="114" spans="1:13">
      <c r="A114" s="77" t="s">
        <v>1310</v>
      </c>
      <c r="C114" s="33" t="s">
        <v>297</v>
      </c>
      <c r="D114" s="33" t="s">
        <v>1659</v>
      </c>
      <c r="E114" s="33">
        <v>11300</v>
      </c>
      <c r="F114" s="80">
        <v>0.05</v>
      </c>
      <c r="G114" s="32" t="s">
        <v>1279</v>
      </c>
      <c r="H114" s="32" t="s">
        <v>435</v>
      </c>
      <c r="I114" s="81">
        <v>42367</v>
      </c>
      <c r="J114" s="32" t="s">
        <v>865</v>
      </c>
      <c r="K114" s="32" t="s">
        <v>2296</v>
      </c>
      <c r="L114" s="104">
        <v>42370</v>
      </c>
      <c r="M114" s="104">
        <v>42735</v>
      </c>
    </row>
    <row r="115" spans="1:13">
      <c r="A115" s="77" t="s">
        <v>1315</v>
      </c>
      <c r="C115" s="33" t="s">
        <v>395</v>
      </c>
      <c r="D115" s="33" t="s">
        <v>1658</v>
      </c>
      <c r="E115" s="33">
        <v>347200</v>
      </c>
      <c r="F115" s="80">
        <v>0.05</v>
      </c>
      <c r="G115" s="32" t="s">
        <v>1279</v>
      </c>
      <c r="H115" s="32" t="s">
        <v>434</v>
      </c>
      <c r="I115" s="81">
        <v>42367</v>
      </c>
      <c r="J115" s="32" t="s">
        <v>860</v>
      </c>
      <c r="K115" s="32" t="s">
        <v>2297</v>
      </c>
      <c r="L115" s="104">
        <v>42370</v>
      </c>
      <c r="M115" s="104">
        <v>42735</v>
      </c>
    </row>
    <row r="116" spans="1:13">
      <c r="A116" s="77" t="s">
        <v>1315</v>
      </c>
      <c r="C116" s="33" t="s">
        <v>395</v>
      </c>
      <c r="D116" s="33" t="s">
        <v>1659</v>
      </c>
      <c r="E116" s="33">
        <v>347100</v>
      </c>
      <c r="F116" s="80">
        <v>0.05</v>
      </c>
      <c r="G116" s="32" t="s">
        <v>1279</v>
      </c>
      <c r="H116" s="32" t="s">
        <v>435</v>
      </c>
      <c r="I116" s="81">
        <v>42367</v>
      </c>
      <c r="J116" s="32" t="s">
        <v>861</v>
      </c>
      <c r="K116" s="32" t="s">
        <v>2297</v>
      </c>
      <c r="L116" s="104">
        <v>42370</v>
      </c>
      <c r="M116" s="104">
        <v>42735</v>
      </c>
    </row>
    <row r="117" spans="1:13">
      <c r="A117" s="77" t="s">
        <v>1315</v>
      </c>
      <c r="C117" s="33" t="s">
        <v>395</v>
      </c>
      <c r="D117" s="33" t="s">
        <v>1745</v>
      </c>
      <c r="E117" s="33">
        <v>9100</v>
      </c>
      <c r="F117" s="80">
        <v>0.14000000000000001</v>
      </c>
      <c r="G117" s="32" t="s">
        <v>1283</v>
      </c>
      <c r="H117" s="32" t="s">
        <v>436</v>
      </c>
      <c r="I117" s="81">
        <v>42367</v>
      </c>
      <c r="J117" s="32" t="s">
        <v>2298</v>
      </c>
      <c r="K117" s="32" t="s">
        <v>2299</v>
      </c>
      <c r="L117" s="104">
        <v>42370</v>
      </c>
      <c r="M117" s="104">
        <v>42735</v>
      </c>
    </row>
    <row r="118" spans="1:13">
      <c r="A118" s="77" t="s">
        <v>1315</v>
      </c>
      <c r="C118" s="33" t="s">
        <v>395</v>
      </c>
      <c r="D118" s="33" t="s">
        <v>1746</v>
      </c>
      <c r="E118" s="33">
        <v>12500</v>
      </c>
      <c r="F118" s="80">
        <v>0.5</v>
      </c>
      <c r="G118" s="32" t="s">
        <v>1287</v>
      </c>
      <c r="H118" s="32" t="s">
        <v>437</v>
      </c>
      <c r="I118" s="81">
        <v>42367</v>
      </c>
      <c r="J118" s="32" t="s">
        <v>2300</v>
      </c>
      <c r="K118" s="32" t="s">
        <v>2301</v>
      </c>
      <c r="L118" s="104">
        <v>42370</v>
      </c>
      <c r="M118" s="104">
        <v>42735</v>
      </c>
    </row>
    <row r="119" spans="1:13">
      <c r="A119" s="77" t="s">
        <v>1328</v>
      </c>
      <c r="C119" s="33" t="s">
        <v>531</v>
      </c>
      <c r="D119" s="33" t="s">
        <v>1658</v>
      </c>
      <c r="E119" s="33">
        <v>72700</v>
      </c>
      <c r="F119" s="80">
        <v>0.05</v>
      </c>
      <c r="G119" s="32" t="s">
        <v>1279</v>
      </c>
      <c r="H119" s="32" t="s">
        <v>434</v>
      </c>
      <c r="I119" s="81">
        <v>42367</v>
      </c>
      <c r="J119" s="32" t="s">
        <v>874</v>
      </c>
      <c r="K119" s="32" t="s">
        <v>2302</v>
      </c>
      <c r="L119" s="104">
        <v>42370</v>
      </c>
      <c r="M119" s="104">
        <v>42735</v>
      </c>
    </row>
    <row r="120" spans="1:13">
      <c r="A120" s="77" t="s">
        <v>1328</v>
      </c>
      <c r="C120" s="33" t="s">
        <v>531</v>
      </c>
      <c r="D120" s="33" t="s">
        <v>1659</v>
      </c>
      <c r="E120" s="33">
        <v>10500</v>
      </c>
      <c r="F120" s="80">
        <v>0.05</v>
      </c>
      <c r="G120" s="32" t="s">
        <v>1279</v>
      </c>
      <c r="H120" s="32" t="s">
        <v>435</v>
      </c>
      <c r="I120" s="81">
        <v>42367</v>
      </c>
      <c r="J120" s="32" t="s">
        <v>875</v>
      </c>
      <c r="K120" s="32" t="s">
        <v>2302</v>
      </c>
      <c r="L120" s="104">
        <v>42370</v>
      </c>
      <c r="M120" s="104">
        <v>42735</v>
      </c>
    </row>
    <row r="121" spans="1:13">
      <c r="A121" s="77" t="s">
        <v>1328</v>
      </c>
      <c r="C121" s="33" t="s">
        <v>531</v>
      </c>
      <c r="D121" s="33" t="s">
        <v>1747</v>
      </c>
      <c r="E121" s="33">
        <v>5000</v>
      </c>
      <c r="F121" s="80">
        <v>0.05</v>
      </c>
      <c r="G121" s="32" t="s">
        <v>1280</v>
      </c>
      <c r="H121" s="32" t="s">
        <v>434</v>
      </c>
      <c r="I121" s="81">
        <v>42367</v>
      </c>
      <c r="J121" s="32" t="s">
        <v>874</v>
      </c>
      <c r="K121" s="32" t="s">
        <v>2303</v>
      </c>
      <c r="L121" s="104">
        <v>42370</v>
      </c>
      <c r="M121" s="104">
        <v>42735</v>
      </c>
    </row>
    <row r="122" spans="1:13">
      <c r="A122" s="77" t="s">
        <v>1328</v>
      </c>
      <c r="C122" s="33" t="s">
        <v>531</v>
      </c>
      <c r="D122" s="33" t="s">
        <v>1748</v>
      </c>
      <c r="E122" s="33">
        <v>10000</v>
      </c>
      <c r="F122" s="80">
        <v>0.05</v>
      </c>
      <c r="G122" s="32" t="s">
        <v>1280</v>
      </c>
      <c r="H122" s="32" t="s">
        <v>434</v>
      </c>
      <c r="I122" s="81">
        <v>42367</v>
      </c>
      <c r="J122" s="32" t="s">
        <v>874</v>
      </c>
      <c r="K122" s="32" t="s">
        <v>2303</v>
      </c>
      <c r="L122" s="104">
        <v>42370</v>
      </c>
      <c r="M122" s="104">
        <v>42735</v>
      </c>
    </row>
    <row r="123" spans="1:13">
      <c r="A123" s="77" t="s">
        <v>1328</v>
      </c>
      <c r="C123" s="33" t="s">
        <v>531</v>
      </c>
      <c r="D123" s="33" t="s">
        <v>1749</v>
      </c>
      <c r="E123" s="33">
        <v>20000</v>
      </c>
      <c r="F123" s="80">
        <v>0.05</v>
      </c>
      <c r="G123" s="32" t="s">
        <v>1280</v>
      </c>
      <c r="H123" s="32" t="s">
        <v>434</v>
      </c>
      <c r="I123" s="81">
        <v>42367</v>
      </c>
      <c r="J123" s="32" t="s">
        <v>874</v>
      </c>
      <c r="K123" s="32" t="s">
        <v>2303</v>
      </c>
      <c r="L123" s="104">
        <v>42370</v>
      </c>
      <c r="M123" s="104">
        <v>42735</v>
      </c>
    </row>
    <row r="124" spans="1:13">
      <c r="A124" s="77" t="s">
        <v>1328</v>
      </c>
      <c r="C124" s="33" t="s">
        <v>531</v>
      </c>
      <c r="D124" s="33" t="s">
        <v>1750</v>
      </c>
      <c r="E124" s="33">
        <v>840</v>
      </c>
      <c r="F124" s="80">
        <v>0</v>
      </c>
      <c r="G124" s="32" t="s">
        <v>1281</v>
      </c>
      <c r="H124" s="32" t="s">
        <v>434</v>
      </c>
      <c r="I124" s="81">
        <v>42367</v>
      </c>
      <c r="J124" s="32" t="s">
        <v>874</v>
      </c>
      <c r="K124" s="32" t="s">
        <v>2304</v>
      </c>
      <c r="L124" s="104">
        <v>42370</v>
      </c>
      <c r="M124" s="104">
        <v>42735</v>
      </c>
    </row>
    <row r="125" spans="1:13">
      <c r="A125" s="77" t="s">
        <v>1328</v>
      </c>
      <c r="C125" s="33" t="s">
        <v>531</v>
      </c>
      <c r="D125" s="33" t="s">
        <v>1751</v>
      </c>
      <c r="E125" s="33">
        <v>500</v>
      </c>
      <c r="F125" s="80">
        <v>0</v>
      </c>
      <c r="G125" s="32" t="s">
        <v>1281</v>
      </c>
      <c r="H125" s="32" t="s">
        <v>434</v>
      </c>
      <c r="I125" s="81">
        <v>42367</v>
      </c>
      <c r="J125" s="32" t="s">
        <v>874</v>
      </c>
      <c r="K125" s="32" t="s">
        <v>2304</v>
      </c>
      <c r="L125" s="104">
        <v>42370</v>
      </c>
      <c r="M125" s="104">
        <v>42735</v>
      </c>
    </row>
    <row r="126" spans="1:13">
      <c r="A126" s="77" t="s">
        <v>1328</v>
      </c>
      <c r="C126" s="33" t="s">
        <v>531</v>
      </c>
      <c r="D126" s="33" t="s">
        <v>1752</v>
      </c>
      <c r="E126" s="33">
        <v>20000</v>
      </c>
      <c r="F126" s="80">
        <v>0.06</v>
      </c>
      <c r="G126" s="32" t="s">
        <v>1283</v>
      </c>
      <c r="H126" s="32" t="s">
        <v>436</v>
      </c>
      <c r="I126" s="81">
        <v>42367</v>
      </c>
      <c r="J126" s="32" t="s">
        <v>2305</v>
      </c>
      <c r="K126" s="32" t="s">
        <v>2306</v>
      </c>
      <c r="L126" s="104">
        <v>42370</v>
      </c>
      <c r="M126" s="104">
        <v>42735</v>
      </c>
    </row>
    <row r="127" spans="1:13">
      <c r="A127" s="77" t="s">
        <v>1344</v>
      </c>
      <c r="C127" s="33" t="s">
        <v>308</v>
      </c>
      <c r="D127" s="33" t="s">
        <v>1658</v>
      </c>
      <c r="E127" s="33">
        <v>8500</v>
      </c>
      <c r="F127" s="80">
        <v>0.05</v>
      </c>
      <c r="G127" s="32" t="s">
        <v>1279</v>
      </c>
      <c r="H127" s="32" t="s">
        <v>434</v>
      </c>
      <c r="I127" s="81">
        <v>42367</v>
      </c>
      <c r="J127" s="32" t="s">
        <v>878</v>
      </c>
      <c r="K127" s="32" t="s">
        <v>2307</v>
      </c>
      <c r="L127" s="104">
        <v>42370</v>
      </c>
      <c r="M127" s="104">
        <v>42735</v>
      </c>
    </row>
    <row r="128" spans="1:13">
      <c r="A128" s="77" t="s">
        <v>1344</v>
      </c>
      <c r="C128" s="33" t="s">
        <v>308</v>
      </c>
      <c r="D128" s="33" t="s">
        <v>1659</v>
      </c>
      <c r="E128" s="33">
        <v>4900</v>
      </c>
      <c r="F128" s="80">
        <v>0.05</v>
      </c>
      <c r="G128" s="32" t="s">
        <v>1279</v>
      </c>
      <c r="H128" s="32" t="s">
        <v>435</v>
      </c>
      <c r="I128" s="81">
        <v>42367</v>
      </c>
      <c r="J128" s="32" t="s">
        <v>879</v>
      </c>
      <c r="K128" s="32" t="s">
        <v>2307</v>
      </c>
      <c r="L128" s="104">
        <v>42370</v>
      </c>
      <c r="M128" s="104">
        <v>42735</v>
      </c>
    </row>
    <row r="129" spans="1:13">
      <c r="A129" s="77" t="s">
        <v>1344</v>
      </c>
      <c r="C129" s="33" t="s">
        <v>308</v>
      </c>
      <c r="D129" s="33" t="s">
        <v>1753</v>
      </c>
      <c r="E129" s="33">
        <v>150</v>
      </c>
      <c r="F129" s="80">
        <v>0</v>
      </c>
      <c r="G129" s="32" t="s">
        <v>1281</v>
      </c>
      <c r="H129" s="32" t="s">
        <v>434</v>
      </c>
      <c r="I129" s="81">
        <v>42367</v>
      </c>
      <c r="J129" s="32" t="s">
        <v>878</v>
      </c>
      <c r="K129" s="32" t="s">
        <v>2308</v>
      </c>
      <c r="L129" s="104">
        <v>42370</v>
      </c>
      <c r="M129" s="104">
        <v>42735</v>
      </c>
    </row>
    <row r="130" spans="1:13">
      <c r="A130" s="77" t="s">
        <v>1344</v>
      </c>
      <c r="C130" s="33" t="s">
        <v>308</v>
      </c>
      <c r="D130" s="33" t="s">
        <v>1754</v>
      </c>
      <c r="E130" s="33">
        <v>840</v>
      </c>
      <c r="F130" s="80">
        <v>0</v>
      </c>
      <c r="G130" s="32" t="s">
        <v>1281</v>
      </c>
      <c r="H130" s="32" t="s">
        <v>434</v>
      </c>
      <c r="I130" s="81">
        <v>42367</v>
      </c>
      <c r="J130" s="32" t="s">
        <v>878</v>
      </c>
      <c r="K130" s="32" t="s">
        <v>2308</v>
      </c>
      <c r="L130" s="104">
        <v>42370</v>
      </c>
      <c r="M130" s="104">
        <v>42735</v>
      </c>
    </row>
    <row r="131" spans="1:13">
      <c r="A131" s="77" t="s">
        <v>1344</v>
      </c>
      <c r="C131" s="33" t="s">
        <v>308</v>
      </c>
      <c r="D131" s="33" t="s">
        <v>1755</v>
      </c>
      <c r="E131" s="33">
        <v>100</v>
      </c>
      <c r="F131" s="80">
        <v>0</v>
      </c>
      <c r="G131" s="32" t="s">
        <v>1281</v>
      </c>
      <c r="H131" s="32" t="s">
        <v>434</v>
      </c>
      <c r="I131" s="81">
        <v>42367</v>
      </c>
      <c r="J131" s="32" t="s">
        <v>878</v>
      </c>
      <c r="K131" s="32" t="s">
        <v>2308</v>
      </c>
      <c r="L131" s="104">
        <v>42370</v>
      </c>
      <c r="M131" s="104">
        <v>42735</v>
      </c>
    </row>
    <row r="132" spans="1:13">
      <c r="A132" s="77" t="s">
        <v>1344</v>
      </c>
      <c r="C132" s="33" t="s">
        <v>308</v>
      </c>
      <c r="D132" s="33" t="s">
        <v>1756</v>
      </c>
      <c r="E132" s="33">
        <v>330</v>
      </c>
      <c r="F132" s="80">
        <v>0</v>
      </c>
      <c r="G132" s="32" t="s">
        <v>1281</v>
      </c>
      <c r="H132" s="32" t="s">
        <v>434</v>
      </c>
      <c r="I132" s="81">
        <v>42367</v>
      </c>
      <c r="J132" s="32" t="s">
        <v>878</v>
      </c>
      <c r="K132" s="32" t="s">
        <v>2308</v>
      </c>
      <c r="L132" s="104">
        <v>42370</v>
      </c>
      <c r="M132" s="104">
        <v>42735</v>
      </c>
    </row>
    <row r="133" spans="1:13">
      <c r="A133" s="77" t="s">
        <v>1344</v>
      </c>
      <c r="C133" s="33" t="s">
        <v>308</v>
      </c>
      <c r="D133" s="33" t="s">
        <v>1757</v>
      </c>
      <c r="E133" s="33">
        <v>330</v>
      </c>
      <c r="F133" s="80">
        <v>0</v>
      </c>
      <c r="G133" s="32" t="s">
        <v>1281</v>
      </c>
      <c r="H133" s="32" t="s">
        <v>434</v>
      </c>
      <c r="I133" s="81">
        <v>42367</v>
      </c>
      <c r="J133" s="32" t="s">
        <v>878</v>
      </c>
      <c r="K133" s="32" t="s">
        <v>2308</v>
      </c>
      <c r="L133" s="104">
        <v>42370</v>
      </c>
      <c r="M133" s="104">
        <v>42735</v>
      </c>
    </row>
    <row r="134" spans="1:13">
      <c r="A134" s="77" t="s">
        <v>1396</v>
      </c>
      <c r="C134" s="33" t="s">
        <v>311</v>
      </c>
      <c r="D134" s="33" t="s">
        <v>1658</v>
      </c>
      <c r="E134" s="33">
        <v>45900</v>
      </c>
      <c r="F134" s="80">
        <v>0.05</v>
      </c>
      <c r="G134" s="32" t="s">
        <v>1279</v>
      </c>
      <c r="H134" s="32" t="s">
        <v>434</v>
      </c>
      <c r="I134" s="81">
        <v>42367</v>
      </c>
      <c r="J134" s="32" t="s">
        <v>905</v>
      </c>
      <c r="K134" s="32" t="s">
        <v>2309</v>
      </c>
      <c r="L134" s="104">
        <v>42370</v>
      </c>
      <c r="M134" s="104">
        <v>42735</v>
      </c>
    </row>
    <row r="135" spans="1:13">
      <c r="A135" s="77" t="s">
        <v>1396</v>
      </c>
      <c r="C135" s="33" t="s">
        <v>311</v>
      </c>
      <c r="D135" s="33" t="s">
        <v>1659</v>
      </c>
      <c r="E135" s="33">
        <v>35700</v>
      </c>
      <c r="F135" s="80">
        <v>0.05</v>
      </c>
      <c r="G135" s="32" t="s">
        <v>1279</v>
      </c>
      <c r="H135" s="32" t="s">
        <v>435</v>
      </c>
      <c r="I135" s="81">
        <v>42367</v>
      </c>
      <c r="J135" s="32" t="s">
        <v>906</v>
      </c>
      <c r="K135" s="32" t="s">
        <v>2309</v>
      </c>
      <c r="L135" s="104">
        <v>42370</v>
      </c>
      <c r="M135" s="104">
        <v>42735</v>
      </c>
    </row>
    <row r="136" spans="1:13">
      <c r="A136" s="77" t="s">
        <v>1396</v>
      </c>
      <c r="C136" s="33" t="s">
        <v>311</v>
      </c>
      <c r="D136" s="33" t="s">
        <v>1759</v>
      </c>
      <c r="E136" s="33">
        <v>200</v>
      </c>
      <c r="F136" s="80">
        <v>0</v>
      </c>
      <c r="G136" s="32" t="s">
        <v>1281</v>
      </c>
      <c r="H136" s="32" t="s">
        <v>434</v>
      </c>
      <c r="I136" s="81">
        <v>42367</v>
      </c>
      <c r="J136" s="32" t="s">
        <v>905</v>
      </c>
      <c r="K136" s="32" t="s">
        <v>2310</v>
      </c>
      <c r="L136" s="104">
        <v>42370</v>
      </c>
      <c r="M136" s="104">
        <v>42735</v>
      </c>
    </row>
    <row r="137" spans="1:13">
      <c r="A137" s="77" t="s">
        <v>1396</v>
      </c>
      <c r="C137" s="33" t="s">
        <v>311</v>
      </c>
      <c r="D137" s="33" t="s">
        <v>1760</v>
      </c>
      <c r="E137" s="33">
        <v>1660</v>
      </c>
      <c r="F137" s="80">
        <v>0</v>
      </c>
      <c r="G137" s="32" t="s">
        <v>1281</v>
      </c>
      <c r="H137" s="32" t="s">
        <v>434</v>
      </c>
      <c r="I137" s="81">
        <v>42367</v>
      </c>
      <c r="J137" s="32" t="s">
        <v>905</v>
      </c>
      <c r="K137" s="32" t="s">
        <v>2310</v>
      </c>
      <c r="L137" s="104">
        <v>42370</v>
      </c>
      <c r="M137" s="104">
        <v>42735</v>
      </c>
    </row>
    <row r="138" spans="1:13">
      <c r="A138" s="77" t="s">
        <v>1396</v>
      </c>
      <c r="C138" s="33" t="s">
        <v>311</v>
      </c>
      <c r="D138" s="33" t="s">
        <v>1761</v>
      </c>
      <c r="E138" s="33">
        <v>1660</v>
      </c>
      <c r="F138" s="80">
        <v>0</v>
      </c>
      <c r="G138" s="32" t="s">
        <v>1281</v>
      </c>
      <c r="H138" s="32" t="s">
        <v>434</v>
      </c>
      <c r="I138" s="81">
        <v>42367</v>
      </c>
      <c r="J138" s="32" t="s">
        <v>905</v>
      </c>
      <c r="K138" s="32" t="s">
        <v>2310</v>
      </c>
      <c r="L138" s="104">
        <v>42370</v>
      </c>
      <c r="M138" s="104">
        <v>42735</v>
      </c>
    </row>
    <row r="139" spans="1:13">
      <c r="A139" s="77" t="s">
        <v>1396</v>
      </c>
      <c r="C139" s="33" t="s">
        <v>311</v>
      </c>
      <c r="D139" s="33" t="s">
        <v>1762</v>
      </c>
      <c r="E139" s="33">
        <v>1660</v>
      </c>
      <c r="F139" s="80">
        <v>0</v>
      </c>
      <c r="G139" s="32" t="s">
        <v>1281</v>
      </c>
      <c r="H139" s="32" t="s">
        <v>434</v>
      </c>
      <c r="I139" s="81">
        <v>42367</v>
      </c>
      <c r="J139" s="32" t="s">
        <v>905</v>
      </c>
      <c r="K139" s="32" t="s">
        <v>2310</v>
      </c>
      <c r="L139" s="104">
        <v>42370</v>
      </c>
      <c r="M139" s="104">
        <v>42735</v>
      </c>
    </row>
    <row r="140" spans="1:13">
      <c r="A140" s="77" t="s">
        <v>1396</v>
      </c>
      <c r="C140" s="33" t="s">
        <v>311</v>
      </c>
      <c r="D140" s="33" t="s">
        <v>1763</v>
      </c>
      <c r="E140" s="33">
        <v>420</v>
      </c>
      <c r="F140" s="80">
        <v>0</v>
      </c>
      <c r="G140" s="32" t="s">
        <v>1281</v>
      </c>
      <c r="H140" s="32" t="s">
        <v>434</v>
      </c>
      <c r="I140" s="81">
        <v>42367</v>
      </c>
      <c r="J140" s="32" t="s">
        <v>905</v>
      </c>
      <c r="K140" s="32" t="s">
        <v>2310</v>
      </c>
      <c r="L140" s="104">
        <v>42370</v>
      </c>
      <c r="M140" s="104">
        <v>42735</v>
      </c>
    </row>
    <row r="141" spans="1:13">
      <c r="A141" s="77" t="s">
        <v>1396</v>
      </c>
      <c r="C141" s="33" t="s">
        <v>311</v>
      </c>
      <c r="D141" s="33" t="s">
        <v>1764</v>
      </c>
      <c r="E141" s="33">
        <v>840</v>
      </c>
      <c r="F141" s="80">
        <v>0</v>
      </c>
      <c r="G141" s="32" t="s">
        <v>1281</v>
      </c>
      <c r="H141" s="32" t="s">
        <v>434</v>
      </c>
      <c r="I141" s="81">
        <v>42367</v>
      </c>
      <c r="J141" s="32" t="s">
        <v>905</v>
      </c>
      <c r="K141" s="32" t="s">
        <v>2310</v>
      </c>
      <c r="L141" s="104">
        <v>42370</v>
      </c>
      <c r="M141" s="104">
        <v>42735</v>
      </c>
    </row>
    <row r="142" spans="1:13">
      <c r="A142" s="77" t="s">
        <v>1396</v>
      </c>
      <c r="C142" s="33" t="s">
        <v>311</v>
      </c>
      <c r="D142" s="33" t="s">
        <v>1765</v>
      </c>
      <c r="E142" s="33">
        <v>1660</v>
      </c>
      <c r="F142" s="80">
        <v>0</v>
      </c>
      <c r="G142" s="32" t="s">
        <v>1281</v>
      </c>
      <c r="H142" s="32" t="s">
        <v>434</v>
      </c>
      <c r="I142" s="81">
        <v>42367</v>
      </c>
      <c r="J142" s="32" t="s">
        <v>905</v>
      </c>
      <c r="K142" s="32" t="s">
        <v>2310</v>
      </c>
      <c r="L142" s="104">
        <v>42370</v>
      </c>
      <c r="M142" s="104">
        <v>42735</v>
      </c>
    </row>
    <row r="143" spans="1:13">
      <c r="A143" s="77" t="s">
        <v>1396</v>
      </c>
      <c r="C143" s="33" t="s">
        <v>311</v>
      </c>
      <c r="D143" s="33" t="s">
        <v>1766</v>
      </c>
      <c r="E143" s="33">
        <v>420</v>
      </c>
      <c r="F143" s="80">
        <v>0</v>
      </c>
      <c r="G143" s="32" t="s">
        <v>1281</v>
      </c>
      <c r="H143" s="32" t="s">
        <v>434</v>
      </c>
      <c r="I143" s="81">
        <v>42367</v>
      </c>
      <c r="J143" s="32" t="s">
        <v>905</v>
      </c>
      <c r="K143" s="32" t="s">
        <v>2310</v>
      </c>
      <c r="L143" s="104">
        <v>42370</v>
      </c>
      <c r="M143" s="104">
        <v>42735</v>
      </c>
    </row>
    <row r="144" spans="1:13">
      <c r="A144" s="77" t="s">
        <v>1396</v>
      </c>
      <c r="C144" s="33" t="s">
        <v>311</v>
      </c>
      <c r="D144" s="33" t="s">
        <v>1767</v>
      </c>
      <c r="E144" s="33">
        <v>420</v>
      </c>
      <c r="F144" s="80">
        <v>0</v>
      </c>
      <c r="G144" s="32" t="s">
        <v>1281</v>
      </c>
      <c r="H144" s="32" t="s">
        <v>434</v>
      </c>
      <c r="I144" s="81">
        <v>42367</v>
      </c>
      <c r="J144" s="32" t="s">
        <v>905</v>
      </c>
      <c r="K144" s="32" t="s">
        <v>2310</v>
      </c>
      <c r="L144" s="104">
        <v>42370</v>
      </c>
      <c r="M144" s="104">
        <v>42735</v>
      </c>
    </row>
    <row r="145" spans="1:13">
      <c r="A145" s="77" t="s">
        <v>1396</v>
      </c>
      <c r="C145" s="33" t="s">
        <v>311</v>
      </c>
      <c r="D145" s="33" t="s">
        <v>1768</v>
      </c>
      <c r="E145" s="33">
        <v>420</v>
      </c>
      <c r="F145" s="80">
        <v>0</v>
      </c>
      <c r="G145" s="32" t="s">
        <v>1281</v>
      </c>
      <c r="H145" s="32" t="s">
        <v>434</v>
      </c>
      <c r="I145" s="81">
        <v>42367</v>
      </c>
      <c r="J145" s="32" t="s">
        <v>905</v>
      </c>
      <c r="K145" s="32" t="s">
        <v>2310</v>
      </c>
      <c r="L145" s="104">
        <v>42370</v>
      </c>
      <c r="M145" s="104">
        <v>42735</v>
      </c>
    </row>
    <row r="146" spans="1:13">
      <c r="A146" s="77" t="s">
        <v>1396</v>
      </c>
      <c r="C146" s="33" t="s">
        <v>311</v>
      </c>
      <c r="D146" s="33" t="s">
        <v>1769</v>
      </c>
      <c r="E146" s="33">
        <v>200</v>
      </c>
      <c r="F146" s="80">
        <v>0</v>
      </c>
      <c r="G146" s="32" t="s">
        <v>1281</v>
      </c>
      <c r="H146" s="32" t="s">
        <v>434</v>
      </c>
      <c r="I146" s="81">
        <v>42367</v>
      </c>
      <c r="J146" s="32" t="s">
        <v>905</v>
      </c>
      <c r="K146" s="32" t="s">
        <v>2310</v>
      </c>
      <c r="L146" s="104">
        <v>42370</v>
      </c>
      <c r="M146" s="104">
        <v>42735</v>
      </c>
    </row>
    <row r="147" spans="1:13">
      <c r="A147" s="77" t="s">
        <v>1396</v>
      </c>
      <c r="C147" s="33" t="s">
        <v>311</v>
      </c>
      <c r="D147" s="33" t="s">
        <v>1770</v>
      </c>
      <c r="E147" s="33">
        <v>840</v>
      </c>
      <c r="F147" s="80">
        <v>0</v>
      </c>
      <c r="G147" s="32" t="s">
        <v>1281</v>
      </c>
      <c r="H147" s="32" t="s">
        <v>434</v>
      </c>
      <c r="I147" s="81">
        <v>42367</v>
      </c>
      <c r="J147" s="32" t="s">
        <v>905</v>
      </c>
      <c r="K147" s="32" t="s">
        <v>2310</v>
      </c>
      <c r="L147" s="104">
        <v>42370</v>
      </c>
      <c r="M147" s="104">
        <v>42735</v>
      </c>
    </row>
    <row r="148" spans="1:13">
      <c r="A148" s="77" t="s">
        <v>1396</v>
      </c>
      <c r="C148" s="33" t="s">
        <v>311</v>
      </c>
      <c r="D148" s="33" t="s">
        <v>1771</v>
      </c>
      <c r="E148" s="33">
        <v>150</v>
      </c>
      <c r="F148" s="80">
        <v>0</v>
      </c>
      <c r="G148" s="32" t="s">
        <v>1281</v>
      </c>
      <c r="H148" s="32" t="s">
        <v>434</v>
      </c>
      <c r="I148" s="81">
        <v>42367</v>
      </c>
      <c r="J148" s="32" t="s">
        <v>905</v>
      </c>
      <c r="K148" s="32" t="s">
        <v>2310</v>
      </c>
      <c r="L148" s="104">
        <v>42370</v>
      </c>
      <c r="M148" s="104">
        <v>42735</v>
      </c>
    </row>
    <row r="149" spans="1:13">
      <c r="A149" s="77" t="s">
        <v>1396</v>
      </c>
      <c r="C149" s="33" t="s">
        <v>311</v>
      </c>
      <c r="D149" s="33" t="s">
        <v>1772</v>
      </c>
      <c r="E149" s="33">
        <v>1660</v>
      </c>
      <c r="F149" s="80">
        <v>0</v>
      </c>
      <c r="G149" s="32" t="s">
        <v>1281</v>
      </c>
      <c r="H149" s="32" t="s">
        <v>434</v>
      </c>
      <c r="I149" s="81">
        <v>42367</v>
      </c>
      <c r="J149" s="32" t="s">
        <v>905</v>
      </c>
      <c r="K149" s="32" t="s">
        <v>2310</v>
      </c>
      <c r="L149" s="104">
        <v>42370</v>
      </c>
      <c r="M149" s="104">
        <v>42735</v>
      </c>
    </row>
    <row r="150" spans="1:13">
      <c r="A150" s="77" t="s">
        <v>1396</v>
      </c>
      <c r="C150" s="33" t="s">
        <v>311</v>
      </c>
      <c r="D150" s="33" t="s">
        <v>1773</v>
      </c>
      <c r="E150" s="33">
        <v>1660</v>
      </c>
      <c r="F150" s="80">
        <v>0</v>
      </c>
      <c r="G150" s="32" t="s">
        <v>1281</v>
      </c>
      <c r="H150" s="32" t="s">
        <v>434</v>
      </c>
      <c r="I150" s="81">
        <v>42367</v>
      </c>
      <c r="J150" s="32" t="s">
        <v>905</v>
      </c>
      <c r="K150" s="32" t="s">
        <v>2310</v>
      </c>
      <c r="L150" s="104">
        <v>42370</v>
      </c>
      <c r="M150" s="104">
        <v>42735</v>
      </c>
    </row>
    <row r="151" spans="1:13">
      <c r="A151" s="77" t="s">
        <v>1396</v>
      </c>
      <c r="C151" s="33" t="s">
        <v>311</v>
      </c>
      <c r="D151" s="33" t="s">
        <v>1774</v>
      </c>
      <c r="E151" s="33">
        <v>840</v>
      </c>
      <c r="F151" s="80">
        <v>0</v>
      </c>
      <c r="G151" s="32" t="s">
        <v>1281</v>
      </c>
      <c r="H151" s="32" t="s">
        <v>434</v>
      </c>
      <c r="I151" s="81">
        <v>42367</v>
      </c>
      <c r="J151" s="32" t="s">
        <v>905</v>
      </c>
      <c r="K151" s="32" t="s">
        <v>2310</v>
      </c>
      <c r="L151" s="104">
        <v>42370</v>
      </c>
      <c r="M151" s="104">
        <v>42735</v>
      </c>
    </row>
    <row r="152" spans="1:13">
      <c r="A152" s="77" t="s">
        <v>1396</v>
      </c>
      <c r="C152" s="33" t="s">
        <v>311</v>
      </c>
      <c r="D152" s="33" t="s">
        <v>1775</v>
      </c>
      <c r="E152" s="33">
        <v>1660</v>
      </c>
      <c r="F152" s="80">
        <v>0</v>
      </c>
      <c r="G152" s="32" t="s">
        <v>1281</v>
      </c>
      <c r="H152" s="32" t="s">
        <v>434</v>
      </c>
      <c r="I152" s="81">
        <v>42367</v>
      </c>
      <c r="J152" s="32" t="s">
        <v>905</v>
      </c>
      <c r="K152" s="32" t="s">
        <v>2310</v>
      </c>
      <c r="L152" s="104">
        <v>42370</v>
      </c>
      <c r="M152" s="104">
        <v>42735</v>
      </c>
    </row>
    <row r="153" spans="1:13">
      <c r="A153" s="77" t="s">
        <v>1396</v>
      </c>
      <c r="C153" s="33" t="s">
        <v>311</v>
      </c>
      <c r="D153" s="33" t="s">
        <v>1776</v>
      </c>
      <c r="E153" s="33">
        <v>1660</v>
      </c>
      <c r="F153" s="80">
        <v>0</v>
      </c>
      <c r="G153" s="32" t="s">
        <v>1281</v>
      </c>
      <c r="H153" s="32" t="s">
        <v>434</v>
      </c>
      <c r="I153" s="81">
        <v>42367</v>
      </c>
      <c r="J153" s="32" t="s">
        <v>905</v>
      </c>
      <c r="K153" s="32" t="s">
        <v>2310</v>
      </c>
      <c r="L153" s="104">
        <v>42370</v>
      </c>
      <c r="M153" s="104">
        <v>42735</v>
      </c>
    </row>
    <row r="154" spans="1:13">
      <c r="A154" s="77" t="s">
        <v>1396</v>
      </c>
      <c r="C154" s="33" t="s">
        <v>311</v>
      </c>
      <c r="D154" s="33" t="s">
        <v>1777</v>
      </c>
      <c r="E154" s="33">
        <v>330</v>
      </c>
      <c r="F154" s="80">
        <v>0</v>
      </c>
      <c r="G154" s="32" t="s">
        <v>1281</v>
      </c>
      <c r="H154" s="32" t="s">
        <v>434</v>
      </c>
      <c r="I154" s="81">
        <v>42367</v>
      </c>
      <c r="J154" s="32" t="s">
        <v>905</v>
      </c>
      <c r="K154" s="32" t="s">
        <v>2310</v>
      </c>
      <c r="L154" s="104">
        <v>42370</v>
      </c>
      <c r="M154" s="104">
        <v>42735</v>
      </c>
    </row>
    <row r="155" spans="1:13">
      <c r="A155" s="77" t="s">
        <v>1396</v>
      </c>
      <c r="C155" s="33" t="s">
        <v>311</v>
      </c>
      <c r="D155" s="33" t="s">
        <v>1778</v>
      </c>
      <c r="E155" s="33">
        <v>500</v>
      </c>
      <c r="F155" s="80">
        <v>0</v>
      </c>
      <c r="G155" s="32" t="s">
        <v>1281</v>
      </c>
      <c r="H155" s="32" t="s">
        <v>434</v>
      </c>
      <c r="I155" s="81">
        <v>42367</v>
      </c>
      <c r="J155" s="32" t="s">
        <v>905</v>
      </c>
      <c r="K155" s="32" t="s">
        <v>2310</v>
      </c>
      <c r="L155" s="104">
        <v>42370</v>
      </c>
      <c r="M155" s="104">
        <v>42735</v>
      </c>
    </row>
    <row r="156" spans="1:13">
      <c r="A156" s="77" t="s">
        <v>1333</v>
      </c>
      <c r="C156" s="33" t="s">
        <v>1335</v>
      </c>
      <c r="D156" s="33" t="s">
        <v>1779</v>
      </c>
      <c r="E156" s="33">
        <v>200</v>
      </c>
      <c r="F156" s="80">
        <v>0</v>
      </c>
      <c r="G156" s="32" t="s">
        <v>1281</v>
      </c>
      <c r="H156" s="32" t="s">
        <v>434</v>
      </c>
      <c r="I156" s="81">
        <v>42367</v>
      </c>
      <c r="J156" s="32" t="s">
        <v>2311</v>
      </c>
      <c r="K156" s="32" t="s">
        <v>2312</v>
      </c>
      <c r="L156" s="104">
        <v>42370</v>
      </c>
      <c r="M156" s="104">
        <v>42735</v>
      </c>
    </row>
    <row r="157" spans="1:13">
      <c r="A157" s="77" t="s">
        <v>1333</v>
      </c>
      <c r="C157" s="33" t="s">
        <v>1335</v>
      </c>
      <c r="D157" s="33" t="s">
        <v>1780</v>
      </c>
      <c r="E157" s="33">
        <v>4000</v>
      </c>
      <c r="F157" s="80">
        <v>0.75</v>
      </c>
      <c r="G157" s="32" t="s">
        <v>1282</v>
      </c>
      <c r="H157" s="32" t="s">
        <v>434</v>
      </c>
      <c r="I157" s="81">
        <v>42367</v>
      </c>
      <c r="J157" s="32" t="s">
        <v>2311</v>
      </c>
      <c r="K157" s="32" t="s">
        <v>2313</v>
      </c>
      <c r="L157" s="104">
        <v>42370</v>
      </c>
      <c r="M157" s="104">
        <v>42735</v>
      </c>
    </row>
    <row r="158" spans="1:13">
      <c r="A158" s="77" t="s">
        <v>1377</v>
      </c>
      <c r="C158" s="33" t="s">
        <v>365</v>
      </c>
      <c r="D158" s="33" t="s">
        <v>1658</v>
      </c>
      <c r="E158" s="33">
        <v>82500</v>
      </c>
      <c r="F158" s="80">
        <v>0.05</v>
      </c>
      <c r="G158" s="32" t="s">
        <v>1279</v>
      </c>
      <c r="H158" s="32" t="s">
        <v>434</v>
      </c>
      <c r="I158" s="81">
        <v>42367</v>
      </c>
      <c r="J158" s="32" t="s">
        <v>893</v>
      </c>
      <c r="K158" s="32" t="s">
        <v>2314</v>
      </c>
      <c r="L158" s="104">
        <v>42370</v>
      </c>
      <c r="M158" s="104">
        <v>42735</v>
      </c>
    </row>
    <row r="159" spans="1:13">
      <c r="A159" s="77" t="s">
        <v>1377</v>
      </c>
      <c r="C159" s="33" t="s">
        <v>365</v>
      </c>
      <c r="D159" s="33" t="s">
        <v>1659</v>
      </c>
      <c r="E159" s="33">
        <v>1000</v>
      </c>
      <c r="F159" s="80">
        <v>0.05</v>
      </c>
      <c r="G159" s="32" t="s">
        <v>1279</v>
      </c>
      <c r="H159" s="32" t="s">
        <v>435</v>
      </c>
      <c r="I159" s="81">
        <v>42367</v>
      </c>
      <c r="J159" s="32" t="s">
        <v>892</v>
      </c>
      <c r="K159" s="32" t="s">
        <v>2314</v>
      </c>
      <c r="L159" s="104">
        <v>42370</v>
      </c>
      <c r="M159" s="104">
        <v>42735</v>
      </c>
    </row>
    <row r="160" spans="1:13">
      <c r="A160" s="77" t="s">
        <v>1377</v>
      </c>
      <c r="C160" s="33" t="s">
        <v>365</v>
      </c>
      <c r="D160" s="33" t="s">
        <v>1781</v>
      </c>
      <c r="E160" s="33">
        <v>350</v>
      </c>
      <c r="F160" s="80">
        <v>0</v>
      </c>
      <c r="G160" s="32" t="s">
        <v>1281</v>
      </c>
      <c r="H160" s="32" t="s">
        <v>434</v>
      </c>
      <c r="I160" s="81">
        <v>42367</v>
      </c>
      <c r="J160" s="32" t="s">
        <v>893</v>
      </c>
      <c r="K160" s="32" t="s">
        <v>2315</v>
      </c>
      <c r="L160" s="104">
        <v>42370</v>
      </c>
      <c r="M160" s="104">
        <v>42735</v>
      </c>
    </row>
    <row r="161" spans="1:13">
      <c r="A161" s="77" t="s">
        <v>1377</v>
      </c>
      <c r="C161" s="33" t="s">
        <v>365</v>
      </c>
      <c r="D161" s="33" t="s">
        <v>1782</v>
      </c>
      <c r="E161" s="33">
        <v>330</v>
      </c>
      <c r="F161" s="80">
        <v>0</v>
      </c>
      <c r="G161" s="32" t="s">
        <v>1281</v>
      </c>
      <c r="H161" s="32" t="s">
        <v>434</v>
      </c>
      <c r="I161" s="81">
        <v>42367</v>
      </c>
      <c r="J161" s="32" t="s">
        <v>893</v>
      </c>
      <c r="K161" s="32" t="s">
        <v>2315</v>
      </c>
      <c r="L161" s="104">
        <v>42370</v>
      </c>
      <c r="M161" s="104">
        <v>42735</v>
      </c>
    </row>
    <row r="162" spans="1:13">
      <c r="A162" s="77" t="s">
        <v>1379</v>
      </c>
      <c r="C162" s="33" t="s">
        <v>367</v>
      </c>
      <c r="D162" s="33" t="s">
        <v>1658</v>
      </c>
      <c r="E162" s="33">
        <v>164200</v>
      </c>
      <c r="F162" s="80">
        <v>0.05</v>
      </c>
      <c r="G162" s="32" t="s">
        <v>1279</v>
      </c>
      <c r="H162" s="32" t="s">
        <v>434</v>
      </c>
      <c r="I162" s="81">
        <v>42367</v>
      </c>
      <c r="J162" s="32" t="s">
        <v>2316</v>
      </c>
      <c r="K162" s="32" t="s">
        <v>2317</v>
      </c>
      <c r="L162" s="104">
        <v>42370</v>
      </c>
      <c r="M162" s="104">
        <v>42735</v>
      </c>
    </row>
    <row r="163" spans="1:13">
      <c r="A163" s="77" t="s">
        <v>1379</v>
      </c>
      <c r="C163" s="33" t="s">
        <v>367</v>
      </c>
      <c r="D163" s="33" t="s">
        <v>1659</v>
      </c>
      <c r="E163" s="33">
        <v>72300</v>
      </c>
      <c r="F163" s="80">
        <v>0.05</v>
      </c>
      <c r="G163" s="32" t="s">
        <v>1279</v>
      </c>
      <c r="H163" s="32" t="s">
        <v>435</v>
      </c>
      <c r="I163" s="81">
        <v>42367</v>
      </c>
      <c r="J163" s="32" t="s">
        <v>2318</v>
      </c>
      <c r="K163" s="32" t="s">
        <v>2317</v>
      </c>
      <c r="L163" s="104">
        <v>42370</v>
      </c>
      <c r="M163" s="104">
        <v>42735</v>
      </c>
    </row>
    <row r="164" spans="1:13">
      <c r="A164" s="77" t="s">
        <v>1379</v>
      </c>
      <c r="C164" s="33" t="s">
        <v>367</v>
      </c>
      <c r="D164" s="33" t="s">
        <v>1784</v>
      </c>
      <c r="E164" s="33">
        <v>10000</v>
      </c>
      <c r="F164" s="80">
        <v>0.05</v>
      </c>
      <c r="G164" s="32" t="s">
        <v>1280</v>
      </c>
      <c r="H164" s="32" t="s">
        <v>434</v>
      </c>
      <c r="I164" s="81">
        <v>42367</v>
      </c>
      <c r="J164" s="32" t="s">
        <v>2316</v>
      </c>
      <c r="K164" s="32" t="s">
        <v>2319</v>
      </c>
      <c r="L164" s="104">
        <v>42370</v>
      </c>
      <c r="M164" s="104">
        <v>42735</v>
      </c>
    </row>
    <row r="165" spans="1:13">
      <c r="A165" s="77" t="s">
        <v>1379</v>
      </c>
      <c r="C165" s="33" t="s">
        <v>367</v>
      </c>
      <c r="D165" s="33" t="s">
        <v>1785</v>
      </c>
      <c r="E165" s="33">
        <v>14000</v>
      </c>
      <c r="F165" s="80">
        <v>0.59</v>
      </c>
      <c r="G165" s="32" t="s">
        <v>1283</v>
      </c>
      <c r="H165" s="32" t="s">
        <v>436</v>
      </c>
      <c r="I165" s="81">
        <v>42367</v>
      </c>
      <c r="J165" s="32" t="s">
        <v>2320</v>
      </c>
      <c r="K165" s="32" t="s">
        <v>2321</v>
      </c>
      <c r="L165" s="104">
        <v>42370</v>
      </c>
      <c r="M165" s="104">
        <v>42735</v>
      </c>
    </row>
    <row r="166" spans="1:13">
      <c r="A166" s="77" t="s">
        <v>1379</v>
      </c>
      <c r="C166" s="33" t="s">
        <v>367</v>
      </c>
      <c r="D166" s="33" t="s">
        <v>1786</v>
      </c>
      <c r="E166" s="33">
        <v>4000</v>
      </c>
      <c r="F166" s="80">
        <v>0.11</v>
      </c>
      <c r="G166" s="32" t="s">
        <v>1287</v>
      </c>
      <c r="H166" s="32" t="s">
        <v>437</v>
      </c>
      <c r="I166" s="81">
        <v>42367</v>
      </c>
      <c r="J166" s="32" t="s">
        <v>2322</v>
      </c>
      <c r="K166" s="32" t="s">
        <v>2323</v>
      </c>
      <c r="L166" s="104">
        <v>42370</v>
      </c>
      <c r="M166" s="104">
        <v>42735</v>
      </c>
    </row>
    <row r="167" spans="1:13">
      <c r="A167" s="77" t="s">
        <v>1383</v>
      </c>
      <c r="C167" s="33" t="s">
        <v>300</v>
      </c>
      <c r="D167" s="33" t="s">
        <v>1658</v>
      </c>
      <c r="E167" s="33">
        <v>240500</v>
      </c>
      <c r="F167" s="80">
        <v>0.05</v>
      </c>
      <c r="G167" s="32" t="s">
        <v>1279</v>
      </c>
      <c r="H167" s="32" t="s">
        <v>434</v>
      </c>
      <c r="I167" s="81">
        <v>42367</v>
      </c>
      <c r="J167" s="32" t="s">
        <v>2324</v>
      </c>
      <c r="K167" s="32" t="s">
        <v>2325</v>
      </c>
      <c r="L167" s="104">
        <v>42370</v>
      </c>
      <c r="M167" s="104">
        <v>42735</v>
      </c>
    </row>
    <row r="168" spans="1:13">
      <c r="A168" s="77" t="s">
        <v>1383</v>
      </c>
      <c r="C168" s="33" t="s">
        <v>300</v>
      </c>
      <c r="D168" s="33" t="s">
        <v>1659</v>
      </c>
      <c r="E168" s="33">
        <v>89500</v>
      </c>
      <c r="F168" s="80">
        <v>0.05</v>
      </c>
      <c r="G168" s="32" t="s">
        <v>1279</v>
      </c>
      <c r="H168" s="32" t="s">
        <v>435</v>
      </c>
      <c r="I168" s="81">
        <v>42367</v>
      </c>
      <c r="J168" s="32" t="s">
        <v>2326</v>
      </c>
      <c r="K168" s="32" t="s">
        <v>2325</v>
      </c>
      <c r="L168" s="104">
        <v>42370</v>
      </c>
      <c r="M168" s="104">
        <v>42735</v>
      </c>
    </row>
    <row r="169" spans="1:13">
      <c r="A169" s="77" t="s">
        <v>1383</v>
      </c>
      <c r="C169" s="33" t="s">
        <v>300</v>
      </c>
      <c r="D169" s="33" t="s">
        <v>1787</v>
      </c>
      <c r="E169" s="33">
        <v>39840</v>
      </c>
      <c r="F169" s="80">
        <v>0</v>
      </c>
      <c r="G169" s="32" t="s">
        <v>1281</v>
      </c>
      <c r="H169" s="32" t="s">
        <v>434</v>
      </c>
      <c r="I169" s="81">
        <v>42367</v>
      </c>
      <c r="J169" s="32" t="s">
        <v>2324</v>
      </c>
      <c r="K169" s="32" t="s">
        <v>2327</v>
      </c>
      <c r="L169" s="104">
        <v>42370</v>
      </c>
      <c r="M169" s="104">
        <v>42735</v>
      </c>
    </row>
    <row r="170" spans="1:13">
      <c r="A170" s="77" t="s">
        <v>1383</v>
      </c>
      <c r="C170" s="33" t="s">
        <v>300</v>
      </c>
      <c r="D170" s="33" t="s">
        <v>1788</v>
      </c>
      <c r="E170" s="33">
        <v>10080</v>
      </c>
      <c r="F170" s="80">
        <v>0</v>
      </c>
      <c r="G170" s="32" t="s">
        <v>1281</v>
      </c>
      <c r="H170" s="32" t="s">
        <v>434</v>
      </c>
      <c r="I170" s="81">
        <v>42367</v>
      </c>
      <c r="J170" s="32" t="s">
        <v>2324</v>
      </c>
      <c r="K170" s="32" t="s">
        <v>2327</v>
      </c>
      <c r="L170" s="104">
        <v>42370</v>
      </c>
      <c r="M170" s="104">
        <v>42735</v>
      </c>
    </row>
    <row r="171" spans="1:13">
      <c r="A171" s="77" t="s">
        <v>1389</v>
      </c>
      <c r="C171" s="33" t="s">
        <v>369</v>
      </c>
      <c r="D171" s="33" t="s">
        <v>1658</v>
      </c>
      <c r="E171" s="33">
        <v>102600</v>
      </c>
      <c r="F171" s="80">
        <v>0.05</v>
      </c>
      <c r="G171" s="32" t="s">
        <v>1279</v>
      </c>
      <c r="H171" s="32" t="s">
        <v>434</v>
      </c>
      <c r="I171" s="81">
        <v>42367</v>
      </c>
      <c r="J171" s="32" t="s">
        <v>897</v>
      </c>
      <c r="K171" s="32" t="s">
        <v>2328</v>
      </c>
      <c r="L171" s="104">
        <v>42370</v>
      </c>
      <c r="M171" s="104">
        <v>42735</v>
      </c>
    </row>
    <row r="172" spans="1:13">
      <c r="A172" s="77" t="s">
        <v>1429</v>
      </c>
      <c r="C172" s="33" t="s">
        <v>375</v>
      </c>
      <c r="D172" s="33" t="s">
        <v>1658</v>
      </c>
      <c r="E172" s="33">
        <v>436200</v>
      </c>
      <c r="F172" s="80">
        <v>0.05</v>
      </c>
      <c r="G172" s="32" t="s">
        <v>1279</v>
      </c>
      <c r="H172" s="32" t="s">
        <v>434</v>
      </c>
      <c r="I172" s="81">
        <v>42367</v>
      </c>
      <c r="J172" s="32" t="s">
        <v>925</v>
      </c>
      <c r="K172" s="32" t="s">
        <v>2329</v>
      </c>
      <c r="L172" s="104">
        <v>42370</v>
      </c>
      <c r="M172" s="104">
        <v>42735</v>
      </c>
    </row>
    <row r="173" spans="1:13">
      <c r="A173" s="77" t="s">
        <v>1429</v>
      </c>
      <c r="C173" s="33" t="s">
        <v>375</v>
      </c>
      <c r="D173" s="33" t="s">
        <v>1659</v>
      </c>
      <c r="E173" s="33">
        <v>143400</v>
      </c>
      <c r="F173" s="80">
        <v>0.05</v>
      </c>
      <c r="G173" s="32" t="s">
        <v>1279</v>
      </c>
      <c r="H173" s="32" t="s">
        <v>435</v>
      </c>
      <c r="I173" s="81">
        <v>42367</v>
      </c>
      <c r="J173" s="32" t="s">
        <v>926</v>
      </c>
      <c r="K173" s="32" t="s">
        <v>2329</v>
      </c>
      <c r="L173" s="104">
        <v>42370</v>
      </c>
      <c r="M173" s="104">
        <v>42735</v>
      </c>
    </row>
    <row r="174" spans="1:13">
      <c r="A174" s="77" t="s">
        <v>1429</v>
      </c>
      <c r="C174" s="33" t="s">
        <v>375</v>
      </c>
      <c r="D174" s="33" t="s">
        <v>1789</v>
      </c>
      <c r="E174" s="33">
        <v>30000</v>
      </c>
      <c r="F174" s="80">
        <v>0.05</v>
      </c>
      <c r="G174" s="32" t="s">
        <v>1280</v>
      </c>
      <c r="H174" s="32" t="s">
        <v>434</v>
      </c>
      <c r="I174" s="81">
        <v>42367</v>
      </c>
      <c r="J174" s="32" t="s">
        <v>925</v>
      </c>
      <c r="K174" s="32" t="s">
        <v>2330</v>
      </c>
      <c r="L174" s="104">
        <v>42370</v>
      </c>
      <c r="M174" s="104">
        <v>42735</v>
      </c>
    </row>
    <row r="175" spans="1:13">
      <c r="A175" s="77" t="s">
        <v>1429</v>
      </c>
      <c r="C175" s="33" t="s">
        <v>375</v>
      </c>
      <c r="D175" s="33" t="s">
        <v>1790</v>
      </c>
      <c r="E175" s="33">
        <v>10000</v>
      </c>
      <c r="F175" s="80">
        <v>0.05</v>
      </c>
      <c r="G175" s="32" t="s">
        <v>1280</v>
      </c>
      <c r="H175" s="32" t="s">
        <v>434</v>
      </c>
      <c r="I175" s="81">
        <v>42367</v>
      </c>
      <c r="J175" s="32" t="s">
        <v>925</v>
      </c>
      <c r="K175" s="32" t="s">
        <v>2330</v>
      </c>
      <c r="L175" s="104">
        <v>42370</v>
      </c>
      <c r="M175" s="104">
        <v>42735</v>
      </c>
    </row>
    <row r="176" spans="1:13">
      <c r="A176" s="77" t="s">
        <v>1429</v>
      </c>
      <c r="C176" s="33" t="s">
        <v>375</v>
      </c>
      <c r="D176" s="33" t="s">
        <v>1791</v>
      </c>
      <c r="E176" s="33">
        <v>30000</v>
      </c>
      <c r="F176" s="80">
        <v>0.05</v>
      </c>
      <c r="G176" s="32" t="s">
        <v>1280</v>
      </c>
      <c r="H176" s="32" t="s">
        <v>434</v>
      </c>
      <c r="I176" s="81">
        <v>42367</v>
      </c>
      <c r="J176" s="32" t="s">
        <v>925</v>
      </c>
      <c r="K176" s="32" t="s">
        <v>2330</v>
      </c>
      <c r="L176" s="104">
        <v>42370</v>
      </c>
      <c r="M176" s="104">
        <v>42735</v>
      </c>
    </row>
    <row r="177" spans="1:13">
      <c r="A177" s="77" t="s">
        <v>1429</v>
      </c>
      <c r="C177" s="33" t="s">
        <v>375</v>
      </c>
      <c r="D177" s="33" t="s">
        <v>1792</v>
      </c>
      <c r="E177" s="33">
        <v>20000</v>
      </c>
      <c r="F177" s="80">
        <v>0.05</v>
      </c>
      <c r="G177" s="32" t="s">
        <v>1280</v>
      </c>
      <c r="H177" s="32" t="s">
        <v>434</v>
      </c>
      <c r="I177" s="81">
        <v>42367</v>
      </c>
      <c r="J177" s="32" t="s">
        <v>925</v>
      </c>
      <c r="K177" s="32" t="s">
        <v>2330</v>
      </c>
      <c r="L177" s="104">
        <v>42370</v>
      </c>
      <c r="M177" s="104">
        <v>42735</v>
      </c>
    </row>
    <row r="178" spans="1:13">
      <c r="A178" s="77" t="s">
        <v>1429</v>
      </c>
      <c r="C178" s="33" t="s">
        <v>375</v>
      </c>
      <c r="D178" s="33" t="s">
        <v>1793</v>
      </c>
      <c r="E178" s="33">
        <v>20000</v>
      </c>
      <c r="F178" s="80">
        <v>0.05</v>
      </c>
      <c r="G178" s="32" t="s">
        <v>1280</v>
      </c>
      <c r="H178" s="32" t="s">
        <v>434</v>
      </c>
      <c r="I178" s="81">
        <v>42367</v>
      </c>
      <c r="J178" s="32" t="s">
        <v>925</v>
      </c>
      <c r="K178" s="32" t="s">
        <v>2330</v>
      </c>
      <c r="L178" s="104">
        <v>42370</v>
      </c>
      <c r="M178" s="104">
        <v>42735</v>
      </c>
    </row>
    <row r="179" spans="1:13">
      <c r="A179" s="77" t="s">
        <v>1429</v>
      </c>
      <c r="C179" s="33" t="s">
        <v>375</v>
      </c>
      <c r="D179" s="33" t="s">
        <v>1794</v>
      </c>
      <c r="E179" s="33">
        <v>30000</v>
      </c>
      <c r="F179" s="80">
        <v>0.05</v>
      </c>
      <c r="G179" s="32" t="s">
        <v>1280</v>
      </c>
      <c r="H179" s="32" t="s">
        <v>434</v>
      </c>
      <c r="I179" s="81">
        <v>42367</v>
      </c>
      <c r="J179" s="32" t="s">
        <v>925</v>
      </c>
      <c r="K179" s="32" t="s">
        <v>2330</v>
      </c>
      <c r="L179" s="104">
        <v>42370</v>
      </c>
      <c r="M179" s="104">
        <v>42735</v>
      </c>
    </row>
    <row r="180" spans="1:13">
      <c r="A180" s="77" t="s">
        <v>1429</v>
      </c>
      <c r="C180" s="33" t="s">
        <v>375</v>
      </c>
      <c r="D180" s="33" t="s">
        <v>1795</v>
      </c>
      <c r="E180" s="33">
        <v>840</v>
      </c>
      <c r="F180" s="80">
        <v>0</v>
      </c>
      <c r="G180" s="32" t="s">
        <v>1281</v>
      </c>
      <c r="H180" s="32" t="s">
        <v>434</v>
      </c>
      <c r="I180" s="81">
        <v>42367</v>
      </c>
      <c r="J180" s="32" t="s">
        <v>925</v>
      </c>
      <c r="K180" s="32" t="s">
        <v>2331</v>
      </c>
      <c r="L180" s="104">
        <v>42370</v>
      </c>
      <c r="M180" s="104">
        <v>42735</v>
      </c>
    </row>
    <row r="181" spans="1:13">
      <c r="A181" s="77" t="s">
        <v>1429</v>
      </c>
      <c r="C181" s="33" t="s">
        <v>375</v>
      </c>
      <c r="D181" s="33" t="s">
        <v>1796</v>
      </c>
      <c r="E181" s="33">
        <v>1660</v>
      </c>
      <c r="F181" s="80">
        <v>0</v>
      </c>
      <c r="G181" s="32" t="s">
        <v>1281</v>
      </c>
      <c r="H181" s="32" t="s">
        <v>434</v>
      </c>
      <c r="I181" s="81">
        <v>42367</v>
      </c>
      <c r="J181" s="32" t="s">
        <v>925</v>
      </c>
      <c r="K181" s="32" t="s">
        <v>2331</v>
      </c>
      <c r="L181" s="104">
        <v>42370</v>
      </c>
      <c r="M181" s="104">
        <v>42735</v>
      </c>
    </row>
    <row r="182" spans="1:13">
      <c r="A182" s="77" t="s">
        <v>1429</v>
      </c>
      <c r="C182" s="33" t="s">
        <v>375</v>
      </c>
      <c r="D182" s="33" t="s">
        <v>1797</v>
      </c>
      <c r="E182" s="33">
        <v>1660</v>
      </c>
      <c r="F182" s="80">
        <v>0</v>
      </c>
      <c r="G182" s="32" t="s">
        <v>1281</v>
      </c>
      <c r="H182" s="32" t="s">
        <v>434</v>
      </c>
      <c r="I182" s="81">
        <v>42367</v>
      </c>
      <c r="J182" s="32" t="s">
        <v>925</v>
      </c>
      <c r="K182" s="32" t="s">
        <v>2331</v>
      </c>
      <c r="L182" s="104">
        <v>42370</v>
      </c>
      <c r="M182" s="104">
        <v>42735</v>
      </c>
    </row>
    <row r="183" spans="1:13">
      <c r="A183" s="77" t="s">
        <v>1429</v>
      </c>
      <c r="C183" s="33" t="s">
        <v>375</v>
      </c>
      <c r="D183" s="33" t="s">
        <v>1798</v>
      </c>
      <c r="E183" s="33">
        <v>500</v>
      </c>
      <c r="F183" s="80">
        <v>0</v>
      </c>
      <c r="G183" s="32" t="s">
        <v>1281</v>
      </c>
      <c r="H183" s="32" t="s">
        <v>434</v>
      </c>
      <c r="I183" s="81">
        <v>42367</v>
      </c>
      <c r="J183" s="32" t="s">
        <v>925</v>
      </c>
      <c r="K183" s="32" t="s">
        <v>2331</v>
      </c>
      <c r="L183" s="104">
        <v>42370</v>
      </c>
      <c r="M183" s="104">
        <v>42735</v>
      </c>
    </row>
    <row r="184" spans="1:13">
      <c r="A184" s="77" t="s">
        <v>1429</v>
      </c>
      <c r="C184" s="33" t="s">
        <v>375</v>
      </c>
      <c r="D184" s="33" t="s">
        <v>1799</v>
      </c>
      <c r="E184" s="33">
        <v>4100</v>
      </c>
      <c r="F184" s="80">
        <v>0.69</v>
      </c>
      <c r="G184" s="32" t="s">
        <v>1282</v>
      </c>
      <c r="H184" s="32" t="s">
        <v>434</v>
      </c>
      <c r="I184" s="81">
        <v>42367</v>
      </c>
      <c r="J184" s="32" t="s">
        <v>925</v>
      </c>
      <c r="K184" s="32" t="s">
        <v>2332</v>
      </c>
      <c r="L184" s="104">
        <v>42370</v>
      </c>
      <c r="M184" s="104">
        <v>42735</v>
      </c>
    </row>
    <row r="185" spans="1:13">
      <c r="A185" s="77" t="s">
        <v>1429</v>
      </c>
      <c r="C185" s="33" t="s">
        <v>375</v>
      </c>
      <c r="D185" s="33" t="s">
        <v>1800</v>
      </c>
      <c r="E185" s="33">
        <v>10000</v>
      </c>
      <c r="F185" s="80">
        <v>0.52</v>
      </c>
      <c r="G185" s="32" t="s">
        <v>1282</v>
      </c>
      <c r="H185" s="32" t="s">
        <v>434</v>
      </c>
      <c r="I185" s="81">
        <v>42367</v>
      </c>
      <c r="J185" s="32" t="s">
        <v>925</v>
      </c>
      <c r="K185" s="32" t="s">
        <v>2332</v>
      </c>
      <c r="L185" s="104">
        <v>42370</v>
      </c>
      <c r="M185" s="104">
        <v>42735</v>
      </c>
    </row>
    <row r="186" spans="1:13">
      <c r="A186" s="77" t="s">
        <v>1429</v>
      </c>
      <c r="C186" s="33" t="s">
        <v>375</v>
      </c>
      <c r="D186" s="33" t="s">
        <v>1801</v>
      </c>
      <c r="E186" s="33">
        <v>5000</v>
      </c>
      <c r="F186" s="80">
        <v>0.5</v>
      </c>
      <c r="G186" s="32" t="s">
        <v>1282</v>
      </c>
      <c r="H186" s="32" t="s">
        <v>434</v>
      </c>
      <c r="I186" s="81">
        <v>42367</v>
      </c>
      <c r="J186" s="32" t="s">
        <v>925</v>
      </c>
      <c r="K186" s="32" t="s">
        <v>2332</v>
      </c>
      <c r="L186" s="104">
        <v>42370</v>
      </c>
      <c r="M186" s="104">
        <v>42735</v>
      </c>
    </row>
    <row r="187" spans="1:13">
      <c r="A187" s="77" t="s">
        <v>1429</v>
      </c>
      <c r="C187" s="33" t="s">
        <v>375</v>
      </c>
      <c r="D187" s="33" t="s">
        <v>1802</v>
      </c>
      <c r="E187" s="33">
        <v>5000</v>
      </c>
      <c r="F187" s="80">
        <v>0.5</v>
      </c>
      <c r="G187" s="32" t="s">
        <v>1282</v>
      </c>
      <c r="H187" s="32" t="s">
        <v>434</v>
      </c>
      <c r="I187" s="81">
        <v>42367</v>
      </c>
      <c r="J187" s="32" t="s">
        <v>925</v>
      </c>
      <c r="K187" s="32" t="s">
        <v>2332</v>
      </c>
      <c r="L187" s="104">
        <v>42370</v>
      </c>
      <c r="M187" s="104">
        <v>42735</v>
      </c>
    </row>
    <row r="188" spans="1:13">
      <c r="A188" s="77" t="s">
        <v>1429</v>
      </c>
      <c r="C188" s="33" t="s">
        <v>375</v>
      </c>
      <c r="D188" s="33" t="s">
        <v>1803</v>
      </c>
      <c r="E188" s="33">
        <v>20000</v>
      </c>
      <c r="F188" s="80">
        <v>0.17</v>
      </c>
      <c r="G188" s="32" t="s">
        <v>1283</v>
      </c>
      <c r="H188" s="32" t="s">
        <v>436</v>
      </c>
      <c r="I188" s="81">
        <v>42367</v>
      </c>
      <c r="J188" s="32" t="s">
        <v>1135</v>
      </c>
      <c r="K188" s="32" t="s">
        <v>2333</v>
      </c>
      <c r="L188" s="104">
        <v>42370</v>
      </c>
      <c r="M188" s="104">
        <v>42735</v>
      </c>
    </row>
    <row r="189" spans="1:13">
      <c r="A189" s="77" t="s">
        <v>1429</v>
      </c>
      <c r="C189" s="33" t="s">
        <v>375</v>
      </c>
      <c r="D189" s="33" t="s">
        <v>1804</v>
      </c>
      <c r="E189" s="33">
        <v>7000</v>
      </c>
      <c r="F189" s="80">
        <v>0.18</v>
      </c>
      <c r="G189" s="32" t="s">
        <v>1283</v>
      </c>
      <c r="H189" s="32" t="s">
        <v>436</v>
      </c>
      <c r="I189" s="81">
        <v>42367</v>
      </c>
      <c r="J189" s="32" t="s">
        <v>1135</v>
      </c>
      <c r="K189" s="32" t="s">
        <v>2333</v>
      </c>
      <c r="L189" s="104">
        <v>42370</v>
      </c>
      <c r="M189" s="104">
        <v>42735</v>
      </c>
    </row>
    <row r="190" spans="1:13">
      <c r="A190" s="77" t="s">
        <v>1437</v>
      </c>
      <c r="C190" s="33" t="s">
        <v>325</v>
      </c>
      <c r="D190" s="33" t="s">
        <v>1658</v>
      </c>
      <c r="E190" s="33">
        <v>54900</v>
      </c>
      <c r="F190" s="80">
        <v>0.05</v>
      </c>
      <c r="G190" s="32" t="s">
        <v>1279</v>
      </c>
      <c r="H190" s="32" t="s">
        <v>434</v>
      </c>
      <c r="I190" s="81">
        <v>42367</v>
      </c>
      <c r="J190" s="32" t="s">
        <v>932</v>
      </c>
      <c r="K190" s="32" t="s">
        <v>2334</v>
      </c>
      <c r="L190" s="104">
        <v>42370</v>
      </c>
      <c r="M190" s="104">
        <v>42735</v>
      </c>
    </row>
    <row r="191" spans="1:13">
      <c r="A191" s="77" t="s">
        <v>1437</v>
      </c>
      <c r="C191" s="33" t="s">
        <v>325</v>
      </c>
      <c r="D191" s="33" t="s">
        <v>1659</v>
      </c>
      <c r="E191" s="33">
        <v>49900</v>
      </c>
      <c r="F191" s="80">
        <v>0.05</v>
      </c>
      <c r="G191" s="32" t="s">
        <v>1279</v>
      </c>
      <c r="H191" s="32" t="s">
        <v>435</v>
      </c>
      <c r="I191" s="81">
        <v>42367</v>
      </c>
      <c r="J191" s="32" t="s">
        <v>933</v>
      </c>
      <c r="K191" s="32" t="s">
        <v>2334</v>
      </c>
      <c r="L191" s="104">
        <v>42370</v>
      </c>
      <c r="M191" s="104">
        <v>42735</v>
      </c>
    </row>
    <row r="192" spans="1:13">
      <c r="A192" s="77" t="s">
        <v>1437</v>
      </c>
      <c r="C192" s="33" t="s">
        <v>325</v>
      </c>
      <c r="D192" s="33" t="s">
        <v>1805</v>
      </c>
      <c r="E192" s="33">
        <v>840</v>
      </c>
      <c r="F192" s="80">
        <v>0</v>
      </c>
      <c r="G192" s="32" t="s">
        <v>1281</v>
      </c>
      <c r="H192" s="32" t="s">
        <v>434</v>
      </c>
      <c r="I192" s="81">
        <v>42367</v>
      </c>
      <c r="J192" s="32" t="s">
        <v>932</v>
      </c>
      <c r="K192" s="32" t="s">
        <v>2335</v>
      </c>
      <c r="L192" s="104">
        <v>42370</v>
      </c>
      <c r="M192" s="104">
        <v>42735</v>
      </c>
    </row>
    <row r="193" spans="1:13">
      <c r="A193" s="77" t="s">
        <v>1437</v>
      </c>
      <c r="C193" s="33" t="s">
        <v>325</v>
      </c>
      <c r="D193" s="33" t="s">
        <v>1806</v>
      </c>
      <c r="E193" s="33">
        <v>8600</v>
      </c>
      <c r="F193" s="80">
        <v>0.45</v>
      </c>
      <c r="G193" s="32" t="s">
        <v>1282</v>
      </c>
      <c r="H193" s="32" t="s">
        <v>434</v>
      </c>
      <c r="I193" s="81">
        <v>42367</v>
      </c>
      <c r="J193" s="32" t="s">
        <v>932</v>
      </c>
      <c r="K193" s="32" t="s">
        <v>2336</v>
      </c>
      <c r="L193" s="104">
        <v>42370</v>
      </c>
      <c r="M193" s="104">
        <v>42735</v>
      </c>
    </row>
    <row r="194" spans="1:13">
      <c r="A194" s="77" t="s">
        <v>1437</v>
      </c>
      <c r="C194" s="33" t="s">
        <v>325</v>
      </c>
      <c r="D194" s="33" t="s">
        <v>1807</v>
      </c>
      <c r="E194" s="33">
        <v>4800</v>
      </c>
      <c r="F194" s="80">
        <v>0.56999999999999995</v>
      </c>
      <c r="G194" s="32" t="s">
        <v>1282</v>
      </c>
      <c r="H194" s="32" t="s">
        <v>434</v>
      </c>
      <c r="I194" s="81">
        <v>42367</v>
      </c>
      <c r="J194" s="32" t="s">
        <v>932</v>
      </c>
      <c r="K194" s="32" t="s">
        <v>2336</v>
      </c>
      <c r="L194" s="104">
        <v>42370</v>
      </c>
      <c r="M194" s="104">
        <v>42735</v>
      </c>
    </row>
    <row r="195" spans="1:13">
      <c r="A195" s="77" t="s">
        <v>1437</v>
      </c>
      <c r="C195" s="33" t="s">
        <v>325</v>
      </c>
      <c r="D195" s="33" t="s">
        <v>1808</v>
      </c>
      <c r="E195" s="33">
        <v>6300</v>
      </c>
      <c r="F195" s="80">
        <v>0.52</v>
      </c>
      <c r="G195" s="32" t="s">
        <v>1282</v>
      </c>
      <c r="H195" s="32" t="s">
        <v>434</v>
      </c>
      <c r="I195" s="81">
        <v>42367</v>
      </c>
      <c r="J195" s="32" t="s">
        <v>932</v>
      </c>
      <c r="K195" s="32" t="s">
        <v>2336</v>
      </c>
      <c r="L195" s="104">
        <v>42370</v>
      </c>
      <c r="M195" s="104">
        <v>42735</v>
      </c>
    </row>
    <row r="196" spans="1:13">
      <c r="A196" s="77" t="s">
        <v>1437</v>
      </c>
      <c r="C196" s="33" t="s">
        <v>325</v>
      </c>
      <c r="D196" s="33" t="s">
        <v>1809</v>
      </c>
      <c r="E196" s="33">
        <v>25000</v>
      </c>
      <c r="F196" s="80">
        <v>0.22</v>
      </c>
      <c r="G196" s="32" t="s">
        <v>1283</v>
      </c>
      <c r="H196" s="32" t="s">
        <v>436</v>
      </c>
      <c r="I196" s="81">
        <v>42367</v>
      </c>
      <c r="J196" s="32" t="s">
        <v>1136</v>
      </c>
      <c r="K196" s="32" t="s">
        <v>2337</v>
      </c>
      <c r="L196" s="104">
        <v>42370</v>
      </c>
      <c r="M196" s="104">
        <v>42735</v>
      </c>
    </row>
    <row r="197" spans="1:13">
      <c r="A197" s="77" t="s">
        <v>1438</v>
      </c>
      <c r="C197" s="33" t="s">
        <v>332</v>
      </c>
      <c r="D197" s="33" t="s">
        <v>1658</v>
      </c>
      <c r="E197" s="33">
        <v>13500</v>
      </c>
      <c r="F197" s="80">
        <v>0.05</v>
      </c>
      <c r="G197" s="32" t="s">
        <v>1279</v>
      </c>
      <c r="H197" s="32" t="s">
        <v>434</v>
      </c>
      <c r="I197" s="81">
        <v>42367</v>
      </c>
      <c r="J197" s="32" t="s">
        <v>934</v>
      </c>
      <c r="K197" s="32" t="s">
        <v>2338</v>
      </c>
      <c r="L197" s="104">
        <v>42370</v>
      </c>
      <c r="M197" s="104">
        <v>42735</v>
      </c>
    </row>
    <row r="198" spans="1:13">
      <c r="A198" s="77" t="s">
        <v>1438</v>
      </c>
      <c r="C198" s="33" t="s">
        <v>332</v>
      </c>
      <c r="D198" s="33" t="s">
        <v>1659</v>
      </c>
      <c r="E198" s="33">
        <v>5900</v>
      </c>
      <c r="F198" s="80">
        <v>0.05</v>
      </c>
      <c r="G198" s="32" t="s">
        <v>1279</v>
      </c>
      <c r="H198" s="32" t="s">
        <v>435</v>
      </c>
      <c r="I198" s="81">
        <v>42367</v>
      </c>
      <c r="J198" s="32" t="s">
        <v>935</v>
      </c>
      <c r="K198" s="32" t="s">
        <v>2338</v>
      </c>
      <c r="L198" s="104">
        <v>42370</v>
      </c>
      <c r="M198" s="104">
        <v>42735</v>
      </c>
    </row>
    <row r="199" spans="1:13">
      <c r="A199" s="77" t="s">
        <v>1438</v>
      </c>
      <c r="C199" s="33" t="s">
        <v>332</v>
      </c>
      <c r="D199" s="33" t="s">
        <v>1810</v>
      </c>
      <c r="E199" s="33">
        <v>840</v>
      </c>
      <c r="F199" s="80">
        <v>0</v>
      </c>
      <c r="G199" s="32" t="s">
        <v>1281</v>
      </c>
      <c r="H199" s="32" t="s">
        <v>434</v>
      </c>
      <c r="I199" s="81">
        <v>42367</v>
      </c>
      <c r="J199" s="32" t="s">
        <v>934</v>
      </c>
      <c r="K199" s="32" t="s">
        <v>2339</v>
      </c>
      <c r="L199" s="104">
        <v>42370</v>
      </c>
      <c r="M199" s="104">
        <v>42735</v>
      </c>
    </row>
    <row r="200" spans="1:13">
      <c r="A200" s="77" t="s">
        <v>1438</v>
      </c>
      <c r="C200" s="33" t="s">
        <v>332</v>
      </c>
      <c r="D200" s="33" t="s">
        <v>1811</v>
      </c>
      <c r="E200" s="33">
        <v>1008</v>
      </c>
      <c r="F200" s="80">
        <v>0</v>
      </c>
      <c r="G200" s="32" t="s">
        <v>1281</v>
      </c>
      <c r="H200" s="32" t="s">
        <v>434</v>
      </c>
      <c r="I200" s="81">
        <v>42367</v>
      </c>
      <c r="J200" s="32" t="s">
        <v>934</v>
      </c>
      <c r="K200" s="32" t="s">
        <v>2339</v>
      </c>
      <c r="L200" s="104">
        <v>42370</v>
      </c>
      <c r="M200" s="104">
        <v>42735</v>
      </c>
    </row>
    <row r="201" spans="1:13">
      <c r="A201" s="77" t="s">
        <v>1438</v>
      </c>
      <c r="C201" s="33" t="s">
        <v>332</v>
      </c>
      <c r="D201" s="33" t="s">
        <v>1812</v>
      </c>
      <c r="E201" s="33">
        <v>360</v>
      </c>
      <c r="F201" s="80">
        <v>0</v>
      </c>
      <c r="G201" s="32" t="s">
        <v>1281</v>
      </c>
      <c r="H201" s="32" t="s">
        <v>434</v>
      </c>
      <c r="I201" s="81">
        <v>42367</v>
      </c>
      <c r="J201" s="32" t="s">
        <v>934</v>
      </c>
      <c r="K201" s="32" t="s">
        <v>2339</v>
      </c>
      <c r="L201" s="104">
        <v>42370</v>
      </c>
      <c r="M201" s="104">
        <v>42735</v>
      </c>
    </row>
    <row r="202" spans="1:13">
      <c r="A202" s="77" t="s">
        <v>1438</v>
      </c>
      <c r="C202" s="33" t="s">
        <v>332</v>
      </c>
      <c r="D202" s="33" t="s">
        <v>1813</v>
      </c>
      <c r="E202" s="33">
        <v>504</v>
      </c>
      <c r="F202" s="80">
        <v>0</v>
      </c>
      <c r="G202" s="32" t="s">
        <v>1281</v>
      </c>
      <c r="H202" s="32" t="s">
        <v>434</v>
      </c>
      <c r="I202" s="81">
        <v>42367</v>
      </c>
      <c r="J202" s="32" t="s">
        <v>934</v>
      </c>
      <c r="K202" s="32" t="s">
        <v>2339</v>
      </c>
      <c r="L202" s="104">
        <v>42370</v>
      </c>
      <c r="M202" s="104">
        <v>42735</v>
      </c>
    </row>
    <row r="203" spans="1:13">
      <c r="A203" s="77" t="s">
        <v>1438</v>
      </c>
      <c r="C203" s="33" t="s">
        <v>332</v>
      </c>
      <c r="D203" s="33" t="s">
        <v>1814</v>
      </c>
      <c r="E203" s="33">
        <v>840</v>
      </c>
      <c r="F203" s="80">
        <v>0</v>
      </c>
      <c r="G203" s="32" t="s">
        <v>1281</v>
      </c>
      <c r="H203" s="32" t="s">
        <v>434</v>
      </c>
      <c r="I203" s="81">
        <v>42367</v>
      </c>
      <c r="J203" s="32" t="s">
        <v>934</v>
      </c>
      <c r="K203" s="32" t="s">
        <v>2339</v>
      </c>
      <c r="L203" s="104">
        <v>42370</v>
      </c>
      <c r="M203" s="104">
        <v>42735</v>
      </c>
    </row>
    <row r="204" spans="1:13">
      <c r="A204" s="77" t="s">
        <v>1438</v>
      </c>
      <c r="C204" s="33" t="s">
        <v>332</v>
      </c>
      <c r="D204" s="33" t="s">
        <v>1815</v>
      </c>
      <c r="E204" s="33">
        <v>134</v>
      </c>
      <c r="F204" s="80">
        <v>0</v>
      </c>
      <c r="G204" s="32" t="s">
        <v>1281</v>
      </c>
      <c r="H204" s="32" t="s">
        <v>434</v>
      </c>
      <c r="I204" s="81">
        <v>42367</v>
      </c>
      <c r="J204" s="32" t="s">
        <v>934</v>
      </c>
      <c r="K204" s="32" t="s">
        <v>2339</v>
      </c>
      <c r="L204" s="104">
        <v>42370</v>
      </c>
      <c r="M204" s="104">
        <v>42735</v>
      </c>
    </row>
    <row r="205" spans="1:13">
      <c r="A205" s="77" t="s">
        <v>1438</v>
      </c>
      <c r="C205" s="33" t="s">
        <v>332</v>
      </c>
      <c r="D205" s="33" t="s">
        <v>1816</v>
      </c>
      <c r="E205" s="33">
        <v>330</v>
      </c>
      <c r="F205" s="80">
        <v>0</v>
      </c>
      <c r="G205" s="32" t="s">
        <v>1281</v>
      </c>
      <c r="H205" s="32" t="s">
        <v>434</v>
      </c>
      <c r="I205" s="81">
        <v>42367</v>
      </c>
      <c r="J205" s="32" t="s">
        <v>934</v>
      </c>
      <c r="K205" s="32" t="s">
        <v>2339</v>
      </c>
      <c r="L205" s="104">
        <v>42370</v>
      </c>
      <c r="M205" s="104">
        <v>42735</v>
      </c>
    </row>
    <row r="206" spans="1:13">
      <c r="A206" s="77" t="s">
        <v>1441</v>
      </c>
      <c r="C206" s="33" t="s">
        <v>379</v>
      </c>
      <c r="D206" s="33" t="s">
        <v>1658</v>
      </c>
      <c r="E206" s="33">
        <v>893300</v>
      </c>
      <c r="F206" s="80">
        <v>0.05</v>
      </c>
      <c r="G206" s="32" t="s">
        <v>1279</v>
      </c>
      <c r="H206" s="32" t="s">
        <v>434</v>
      </c>
      <c r="I206" s="81">
        <v>42367</v>
      </c>
      <c r="J206" s="32" t="s">
        <v>938</v>
      </c>
      <c r="K206" s="32" t="s">
        <v>2340</v>
      </c>
      <c r="L206" s="104">
        <v>42370</v>
      </c>
      <c r="M206" s="104">
        <v>42735</v>
      </c>
    </row>
    <row r="207" spans="1:13">
      <c r="A207" s="77" t="s">
        <v>1441</v>
      </c>
      <c r="C207" s="33" t="s">
        <v>379</v>
      </c>
      <c r="D207" s="33" t="s">
        <v>1659</v>
      </c>
      <c r="E207" s="33">
        <v>178000</v>
      </c>
      <c r="F207" s="80">
        <v>0.05</v>
      </c>
      <c r="G207" s="32" t="s">
        <v>1279</v>
      </c>
      <c r="H207" s="32" t="s">
        <v>435</v>
      </c>
      <c r="I207" s="81">
        <v>42367</v>
      </c>
      <c r="J207" s="32" t="s">
        <v>939</v>
      </c>
      <c r="K207" s="32" t="s">
        <v>2340</v>
      </c>
      <c r="L207" s="104">
        <v>42370</v>
      </c>
      <c r="M207" s="104">
        <v>42735</v>
      </c>
    </row>
    <row r="208" spans="1:13">
      <c r="A208" s="77" t="s">
        <v>1441</v>
      </c>
      <c r="C208" s="33" t="s">
        <v>379</v>
      </c>
      <c r="D208" s="33" t="s">
        <v>1817</v>
      </c>
      <c r="E208" s="33">
        <v>5000</v>
      </c>
      <c r="F208" s="80">
        <v>0.05</v>
      </c>
      <c r="G208" s="32" t="s">
        <v>1280</v>
      </c>
      <c r="H208" s="32" t="s">
        <v>434</v>
      </c>
      <c r="I208" s="81">
        <v>42367</v>
      </c>
      <c r="J208" s="32" t="s">
        <v>938</v>
      </c>
      <c r="K208" s="32" t="s">
        <v>2341</v>
      </c>
      <c r="L208" s="104">
        <v>42370</v>
      </c>
      <c r="M208" s="104">
        <v>42735</v>
      </c>
    </row>
    <row r="209" spans="1:13">
      <c r="A209" s="77" t="s">
        <v>1441</v>
      </c>
      <c r="C209" s="33" t="s">
        <v>379</v>
      </c>
      <c r="D209" s="33" t="s">
        <v>1818</v>
      </c>
      <c r="E209" s="33">
        <v>5000</v>
      </c>
      <c r="F209" s="80">
        <v>0.05</v>
      </c>
      <c r="G209" s="32" t="s">
        <v>1280</v>
      </c>
      <c r="H209" s="32" t="s">
        <v>434</v>
      </c>
      <c r="I209" s="81">
        <v>42367</v>
      </c>
      <c r="J209" s="32" t="s">
        <v>938</v>
      </c>
      <c r="K209" s="32" t="s">
        <v>2341</v>
      </c>
      <c r="L209" s="104">
        <v>42370</v>
      </c>
      <c r="M209" s="104">
        <v>42735</v>
      </c>
    </row>
    <row r="210" spans="1:13">
      <c r="A210" s="77" t="s">
        <v>1441</v>
      </c>
      <c r="C210" s="33" t="s">
        <v>379</v>
      </c>
      <c r="D210" s="33" t="s">
        <v>1819</v>
      </c>
      <c r="E210" s="33">
        <v>10000</v>
      </c>
      <c r="F210" s="80">
        <v>0.05</v>
      </c>
      <c r="G210" s="32" t="s">
        <v>1280</v>
      </c>
      <c r="H210" s="32" t="s">
        <v>434</v>
      </c>
      <c r="I210" s="81">
        <v>42367</v>
      </c>
      <c r="J210" s="32" t="s">
        <v>938</v>
      </c>
      <c r="K210" s="32" t="s">
        <v>2341</v>
      </c>
      <c r="L210" s="104">
        <v>42370</v>
      </c>
      <c r="M210" s="104">
        <v>42735</v>
      </c>
    </row>
    <row r="211" spans="1:13">
      <c r="A211" s="77" t="s">
        <v>1441</v>
      </c>
      <c r="C211" s="33" t="s">
        <v>379</v>
      </c>
      <c r="D211" s="33" t="s">
        <v>1820</v>
      </c>
      <c r="E211" s="33">
        <v>5000</v>
      </c>
      <c r="F211" s="80">
        <v>0.05</v>
      </c>
      <c r="G211" s="32" t="s">
        <v>1280</v>
      </c>
      <c r="H211" s="32" t="s">
        <v>434</v>
      </c>
      <c r="I211" s="81">
        <v>42367</v>
      </c>
      <c r="J211" s="32" t="s">
        <v>938</v>
      </c>
      <c r="K211" s="32" t="s">
        <v>2341</v>
      </c>
      <c r="L211" s="104">
        <v>42370</v>
      </c>
      <c r="M211" s="104">
        <v>42735</v>
      </c>
    </row>
    <row r="212" spans="1:13">
      <c r="A212" s="77" t="s">
        <v>1441</v>
      </c>
      <c r="C212" s="33" t="s">
        <v>379</v>
      </c>
      <c r="D212" s="33" t="s">
        <v>1821</v>
      </c>
      <c r="E212" s="33">
        <v>420</v>
      </c>
      <c r="F212" s="80">
        <v>0</v>
      </c>
      <c r="G212" s="32" t="s">
        <v>1281</v>
      </c>
      <c r="H212" s="32" t="s">
        <v>434</v>
      </c>
      <c r="I212" s="81">
        <v>42367</v>
      </c>
      <c r="J212" s="32" t="s">
        <v>938</v>
      </c>
      <c r="K212" s="32" t="s">
        <v>2342</v>
      </c>
      <c r="L212" s="104">
        <v>42370</v>
      </c>
      <c r="M212" s="104">
        <v>42735</v>
      </c>
    </row>
    <row r="213" spans="1:13">
      <c r="A213" s="77" t="s">
        <v>1441</v>
      </c>
      <c r="C213" s="33" t="s">
        <v>379</v>
      </c>
      <c r="D213" s="33" t="s">
        <v>1822</v>
      </c>
      <c r="E213" s="33">
        <v>500</v>
      </c>
      <c r="F213" s="80">
        <v>0</v>
      </c>
      <c r="G213" s="32" t="s">
        <v>1281</v>
      </c>
      <c r="H213" s="32" t="s">
        <v>434</v>
      </c>
      <c r="I213" s="81">
        <v>42367</v>
      </c>
      <c r="J213" s="32" t="s">
        <v>938</v>
      </c>
      <c r="K213" s="32" t="s">
        <v>2342</v>
      </c>
      <c r="L213" s="104">
        <v>42370</v>
      </c>
      <c r="M213" s="104">
        <v>42735</v>
      </c>
    </row>
    <row r="214" spans="1:13">
      <c r="A214" s="77" t="s">
        <v>1441</v>
      </c>
      <c r="C214" s="33" t="s">
        <v>379</v>
      </c>
      <c r="D214" s="33" t="s">
        <v>1823</v>
      </c>
      <c r="E214" s="33">
        <v>6200</v>
      </c>
      <c r="F214" s="80">
        <v>0.38</v>
      </c>
      <c r="G214" s="32" t="s">
        <v>1282</v>
      </c>
      <c r="H214" s="32" t="s">
        <v>434</v>
      </c>
      <c r="I214" s="81">
        <v>42367</v>
      </c>
      <c r="J214" s="32" t="s">
        <v>938</v>
      </c>
      <c r="K214" s="32" t="s">
        <v>2343</v>
      </c>
      <c r="L214" s="104">
        <v>42370</v>
      </c>
      <c r="M214" s="104">
        <v>42735</v>
      </c>
    </row>
    <row r="215" spans="1:13">
      <c r="A215" s="77" t="s">
        <v>1441</v>
      </c>
      <c r="C215" s="33" t="s">
        <v>379</v>
      </c>
      <c r="D215" s="33" t="s">
        <v>1824</v>
      </c>
      <c r="E215" s="33">
        <v>20000</v>
      </c>
      <c r="F215" s="80">
        <v>0.2</v>
      </c>
      <c r="G215" s="32" t="s">
        <v>1283</v>
      </c>
      <c r="H215" s="32" t="s">
        <v>436</v>
      </c>
      <c r="I215" s="81">
        <v>42367</v>
      </c>
      <c r="J215" s="32" t="s">
        <v>1137</v>
      </c>
      <c r="K215" s="32" t="s">
        <v>2344</v>
      </c>
      <c r="L215" s="104">
        <v>42370</v>
      </c>
      <c r="M215" s="104">
        <v>42735</v>
      </c>
    </row>
    <row r="216" spans="1:13">
      <c r="A216" s="77" t="s">
        <v>1457</v>
      </c>
      <c r="C216" s="33" t="s">
        <v>1460</v>
      </c>
      <c r="D216" s="33" t="s">
        <v>1658</v>
      </c>
      <c r="E216" s="33">
        <v>3300</v>
      </c>
      <c r="F216" s="80">
        <v>0.05</v>
      </c>
      <c r="G216" s="32" t="s">
        <v>1279</v>
      </c>
      <c r="H216" s="32" t="s">
        <v>434</v>
      </c>
      <c r="I216" s="81">
        <v>42367</v>
      </c>
      <c r="J216" s="32" t="s">
        <v>2345</v>
      </c>
      <c r="K216" s="32" t="s">
        <v>2346</v>
      </c>
      <c r="L216" s="104">
        <v>42370</v>
      </c>
      <c r="M216" s="104">
        <v>42735</v>
      </c>
    </row>
    <row r="217" spans="1:13">
      <c r="A217" s="77" t="s">
        <v>1457</v>
      </c>
      <c r="C217" s="33" t="s">
        <v>1460</v>
      </c>
      <c r="D217" s="33" t="s">
        <v>1659</v>
      </c>
      <c r="E217" s="33">
        <v>900</v>
      </c>
      <c r="F217" s="80">
        <v>0.05</v>
      </c>
      <c r="G217" s="32" t="s">
        <v>1279</v>
      </c>
      <c r="H217" s="32" t="s">
        <v>435</v>
      </c>
      <c r="I217" s="81">
        <v>42367</v>
      </c>
      <c r="J217" s="32" t="s">
        <v>2347</v>
      </c>
      <c r="K217" s="32" t="s">
        <v>2346</v>
      </c>
      <c r="L217" s="104">
        <v>42370</v>
      </c>
      <c r="M217" s="104">
        <v>42735</v>
      </c>
    </row>
    <row r="218" spans="1:13">
      <c r="A218" s="77" t="s">
        <v>1473</v>
      </c>
      <c r="C218" s="33" t="s">
        <v>391</v>
      </c>
      <c r="D218" s="33" t="s">
        <v>1658</v>
      </c>
      <c r="E218" s="33">
        <v>6100</v>
      </c>
      <c r="F218" s="80">
        <v>0.05</v>
      </c>
      <c r="G218" s="32" t="s">
        <v>1279</v>
      </c>
      <c r="H218" s="32" t="s">
        <v>434</v>
      </c>
      <c r="I218" s="81">
        <v>42367</v>
      </c>
      <c r="J218" s="32" t="s">
        <v>950</v>
      </c>
      <c r="K218" s="32" t="s">
        <v>2348</v>
      </c>
      <c r="L218" s="104">
        <v>42370</v>
      </c>
      <c r="M218" s="104">
        <v>42735</v>
      </c>
    </row>
    <row r="219" spans="1:13">
      <c r="A219" s="77" t="s">
        <v>1473</v>
      </c>
      <c r="C219" s="33" t="s">
        <v>391</v>
      </c>
      <c r="D219" s="33" t="s">
        <v>1659</v>
      </c>
      <c r="E219" s="33">
        <v>2500</v>
      </c>
      <c r="F219" s="80">
        <v>0.05</v>
      </c>
      <c r="G219" s="32" t="s">
        <v>1279</v>
      </c>
      <c r="H219" s="32" t="s">
        <v>435</v>
      </c>
      <c r="I219" s="81">
        <v>42367</v>
      </c>
      <c r="J219" s="32" t="s">
        <v>951</v>
      </c>
      <c r="K219" s="32" t="s">
        <v>2348</v>
      </c>
      <c r="L219" s="104">
        <v>42370</v>
      </c>
      <c r="M219" s="104">
        <v>42735</v>
      </c>
    </row>
    <row r="220" spans="1:13">
      <c r="A220" s="77" t="s">
        <v>1313</v>
      </c>
      <c r="C220" s="33" t="s">
        <v>302</v>
      </c>
      <c r="D220" s="33" t="s">
        <v>1658</v>
      </c>
      <c r="E220" s="33">
        <v>32900</v>
      </c>
      <c r="F220" s="80">
        <v>0.05</v>
      </c>
      <c r="G220" s="32" t="s">
        <v>1279</v>
      </c>
      <c r="H220" s="32" t="s">
        <v>434</v>
      </c>
      <c r="I220" s="81">
        <v>42367</v>
      </c>
      <c r="J220" s="32" t="s">
        <v>952</v>
      </c>
      <c r="K220" s="32" t="s">
        <v>2349</v>
      </c>
      <c r="L220" s="104">
        <v>42370</v>
      </c>
      <c r="M220" s="104">
        <v>42735</v>
      </c>
    </row>
    <row r="221" spans="1:13">
      <c r="A221" s="77" t="s">
        <v>1313</v>
      </c>
      <c r="C221" s="33" t="s">
        <v>302</v>
      </c>
      <c r="D221" s="33" t="s">
        <v>1659</v>
      </c>
      <c r="E221" s="33">
        <v>7700</v>
      </c>
      <c r="F221" s="80">
        <v>0.05</v>
      </c>
      <c r="G221" s="32" t="s">
        <v>1279</v>
      </c>
      <c r="H221" s="32" t="s">
        <v>435</v>
      </c>
      <c r="I221" s="81">
        <v>42367</v>
      </c>
      <c r="J221" s="32" t="s">
        <v>953</v>
      </c>
      <c r="K221" s="32" t="s">
        <v>2349</v>
      </c>
      <c r="L221" s="104">
        <v>42370</v>
      </c>
      <c r="M221" s="104">
        <v>42735</v>
      </c>
    </row>
    <row r="222" spans="1:13">
      <c r="A222" s="77" t="s">
        <v>1476</v>
      </c>
      <c r="C222" s="33" t="s">
        <v>411</v>
      </c>
      <c r="D222" s="33" t="s">
        <v>1658</v>
      </c>
      <c r="E222" s="33">
        <v>5700</v>
      </c>
      <c r="F222" s="80">
        <v>0.05</v>
      </c>
      <c r="G222" s="32" t="s">
        <v>1279</v>
      </c>
      <c r="H222" s="32" t="s">
        <v>434</v>
      </c>
      <c r="I222" s="81">
        <v>42367</v>
      </c>
      <c r="J222" s="32" t="s">
        <v>954</v>
      </c>
      <c r="K222" s="32" t="s">
        <v>2350</v>
      </c>
      <c r="L222" s="104">
        <v>42370</v>
      </c>
      <c r="M222" s="104">
        <v>42735</v>
      </c>
    </row>
    <row r="223" spans="1:13">
      <c r="A223" s="77" t="s">
        <v>1476</v>
      </c>
      <c r="C223" s="33" t="s">
        <v>411</v>
      </c>
      <c r="D223" s="33" t="s">
        <v>1659</v>
      </c>
      <c r="E223" s="33">
        <v>3500</v>
      </c>
      <c r="F223" s="80">
        <v>0.05</v>
      </c>
      <c r="G223" s="32" t="s">
        <v>1279</v>
      </c>
      <c r="H223" s="32" t="s">
        <v>435</v>
      </c>
      <c r="I223" s="81">
        <v>42367</v>
      </c>
      <c r="J223" s="32" t="s">
        <v>955</v>
      </c>
      <c r="K223" s="32" t="s">
        <v>2350</v>
      </c>
      <c r="L223" s="104">
        <v>42370</v>
      </c>
      <c r="M223" s="104">
        <v>42735</v>
      </c>
    </row>
    <row r="224" spans="1:13">
      <c r="A224" s="77" t="s">
        <v>1498</v>
      </c>
      <c r="C224" s="33" t="s">
        <v>293</v>
      </c>
      <c r="D224" s="33" t="s">
        <v>1658</v>
      </c>
      <c r="E224" s="33">
        <v>128200</v>
      </c>
      <c r="F224" s="80">
        <v>0.05</v>
      </c>
      <c r="G224" s="32" t="s">
        <v>1279</v>
      </c>
      <c r="H224" s="32" t="s">
        <v>434</v>
      </c>
      <c r="I224" s="81">
        <v>42367</v>
      </c>
      <c r="J224" s="32" t="s">
        <v>973</v>
      </c>
      <c r="K224" s="32" t="s">
        <v>2351</v>
      </c>
      <c r="L224" s="104">
        <v>42370</v>
      </c>
      <c r="M224" s="104">
        <v>42735</v>
      </c>
    </row>
    <row r="225" spans="1:13">
      <c r="A225" s="77" t="s">
        <v>1498</v>
      </c>
      <c r="C225" s="33" t="s">
        <v>293</v>
      </c>
      <c r="D225" s="33" t="s">
        <v>1659</v>
      </c>
      <c r="E225" s="33">
        <v>18600</v>
      </c>
      <c r="F225" s="80">
        <v>0.05</v>
      </c>
      <c r="G225" s="32" t="s">
        <v>1279</v>
      </c>
      <c r="H225" s="32" t="s">
        <v>435</v>
      </c>
      <c r="I225" s="81">
        <v>42367</v>
      </c>
      <c r="J225" s="32" t="s">
        <v>974</v>
      </c>
      <c r="K225" s="32" t="s">
        <v>2351</v>
      </c>
      <c r="L225" s="104">
        <v>42370</v>
      </c>
      <c r="M225" s="104">
        <v>42735</v>
      </c>
    </row>
    <row r="226" spans="1:13">
      <c r="A226" s="77" t="s">
        <v>1498</v>
      </c>
      <c r="C226" s="33" t="s">
        <v>293</v>
      </c>
      <c r="D226" s="33" t="s">
        <v>1825</v>
      </c>
      <c r="E226" s="33">
        <v>10000</v>
      </c>
      <c r="F226" s="80">
        <v>0.05</v>
      </c>
      <c r="G226" s="32" t="s">
        <v>1280</v>
      </c>
      <c r="H226" s="32" t="s">
        <v>434</v>
      </c>
      <c r="I226" s="81">
        <v>42367</v>
      </c>
      <c r="J226" s="32" t="s">
        <v>973</v>
      </c>
      <c r="K226" s="32" t="s">
        <v>2352</v>
      </c>
      <c r="L226" s="104">
        <v>42370</v>
      </c>
      <c r="M226" s="104">
        <v>42735</v>
      </c>
    </row>
    <row r="227" spans="1:13">
      <c r="A227" s="77" t="s">
        <v>1498</v>
      </c>
      <c r="C227" s="33" t="s">
        <v>293</v>
      </c>
      <c r="D227" s="33" t="s">
        <v>1826</v>
      </c>
      <c r="E227" s="33">
        <v>1660</v>
      </c>
      <c r="F227" s="80">
        <v>0</v>
      </c>
      <c r="G227" s="32" t="s">
        <v>1281</v>
      </c>
      <c r="H227" s="32" t="s">
        <v>434</v>
      </c>
      <c r="I227" s="81">
        <v>42367</v>
      </c>
      <c r="J227" s="32" t="s">
        <v>973</v>
      </c>
      <c r="K227" s="32" t="s">
        <v>2353</v>
      </c>
      <c r="L227" s="104">
        <v>42370</v>
      </c>
      <c r="M227" s="104">
        <v>42735</v>
      </c>
    </row>
    <row r="228" spans="1:13">
      <c r="A228" s="77" t="s">
        <v>1498</v>
      </c>
      <c r="C228" s="33" t="s">
        <v>293</v>
      </c>
      <c r="D228" s="33" t="s">
        <v>1827</v>
      </c>
      <c r="E228" s="33">
        <v>500</v>
      </c>
      <c r="F228" s="80">
        <v>0</v>
      </c>
      <c r="G228" s="32" t="s">
        <v>1281</v>
      </c>
      <c r="H228" s="32" t="s">
        <v>434</v>
      </c>
      <c r="I228" s="81">
        <v>42367</v>
      </c>
      <c r="J228" s="32" t="s">
        <v>973</v>
      </c>
      <c r="K228" s="32" t="s">
        <v>2353</v>
      </c>
      <c r="L228" s="104">
        <v>42370</v>
      </c>
      <c r="M228" s="104">
        <v>42735</v>
      </c>
    </row>
    <row r="229" spans="1:13">
      <c r="A229" s="77" t="s">
        <v>1498</v>
      </c>
      <c r="C229" s="33" t="s">
        <v>293</v>
      </c>
      <c r="D229" s="33" t="s">
        <v>1828</v>
      </c>
      <c r="E229" s="33">
        <v>10000</v>
      </c>
      <c r="F229" s="80">
        <v>0.18</v>
      </c>
      <c r="G229" s="32" t="s">
        <v>1283</v>
      </c>
      <c r="H229" s="32" t="s">
        <v>436</v>
      </c>
      <c r="I229" s="81">
        <v>42367</v>
      </c>
      <c r="J229" s="32" t="s">
        <v>1138</v>
      </c>
      <c r="K229" s="32" t="s">
        <v>2354</v>
      </c>
      <c r="L229" s="104">
        <v>42370</v>
      </c>
      <c r="M229" s="104">
        <v>42735</v>
      </c>
    </row>
    <row r="230" spans="1:13">
      <c r="A230" s="77" t="s">
        <v>1504</v>
      </c>
      <c r="C230" s="33" t="s">
        <v>355</v>
      </c>
      <c r="D230" s="33" t="s">
        <v>1658</v>
      </c>
      <c r="E230" s="33">
        <v>762400</v>
      </c>
      <c r="F230" s="80">
        <v>0.05</v>
      </c>
      <c r="G230" s="32" t="s">
        <v>1279</v>
      </c>
      <c r="H230" s="32" t="s">
        <v>434</v>
      </c>
      <c r="I230" s="81">
        <v>42367</v>
      </c>
      <c r="J230" s="32" t="s">
        <v>2355</v>
      </c>
      <c r="K230" s="32" t="s">
        <v>2356</v>
      </c>
      <c r="L230" s="104">
        <v>42370</v>
      </c>
      <c r="M230" s="104">
        <v>42735</v>
      </c>
    </row>
    <row r="231" spans="1:13">
      <c r="A231" s="77" t="s">
        <v>1504</v>
      </c>
      <c r="C231" s="33" t="s">
        <v>355</v>
      </c>
      <c r="D231" s="33" t="s">
        <v>1659</v>
      </c>
      <c r="E231" s="33">
        <v>240900</v>
      </c>
      <c r="F231" s="80">
        <v>0.05</v>
      </c>
      <c r="G231" s="32" t="s">
        <v>1279</v>
      </c>
      <c r="H231" s="32" t="s">
        <v>435</v>
      </c>
      <c r="I231" s="81">
        <v>42367</v>
      </c>
      <c r="J231" s="32" t="s">
        <v>2357</v>
      </c>
      <c r="K231" s="32" t="s">
        <v>2356</v>
      </c>
      <c r="L231" s="104">
        <v>42370</v>
      </c>
      <c r="M231" s="104">
        <v>42735</v>
      </c>
    </row>
    <row r="232" spans="1:13">
      <c r="A232" s="77" t="s">
        <v>1504</v>
      </c>
      <c r="C232" s="33" t="s">
        <v>355</v>
      </c>
      <c r="D232" s="33" t="s">
        <v>1829</v>
      </c>
      <c r="E232" s="33">
        <v>112000</v>
      </c>
      <c r="F232" s="80">
        <v>0.05</v>
      </c>
      <c r="G232" s="32" t="s">
        <v>1280</v>
      </c>
      <c r="H232" s="32" t="s">
        <v>434</v>
      </c>
      <c r="I232" s="81">
        <v>42367</v>
      </c>
      <c r="J232" s="32" t="s">
        <v>2355</v>
      </c>
      <c r="K232" s="32" t="s">
        <v>2358</v>
      </c>
      <c r="L232" s="104">
        <v>42370</v>
      </c>
      <c r="M232" s="104">
        <v>42735</v>
      </c>
    </row>
    <row r="233" spans="1:13">
      <c r="A233" s="77" t="s">
        <v>1504</v>
      </c>
      <c r="C233" s="33" t="s">
        <v>355</v>
      </c>
      <c r="D233" s="33" t="s">
        <v>1830</v>
      </c>
      <c r="E233" s="33">
        <v>15000</v>
      </c>
      <c r="F233" s="80">
        <v>0.05</v>
      </c>
      <c r="G233" s="32" t="s">
        <v>1280</v>
      </c>
      <c r="H233" s="32" t="s">
        <v>434</v>
      </c>
      <c r="I233" s="81">
        <v>42367</v>
      </c>
      <c r="J233" s="32" t="s">
        <v>2355</v>
      </c>
      <c r="K233" s="32" t="s">
        <v>2358</v>
      </c>
      <c r="L233" s="104">
        <v>42370</v>
      </c>
      <c r="M233" s="104">
        <v>42735</v>
      </c>
    </row>
    <row r="234" spans="1:13">
      <c r="A234" s="77" t="s">
        <v>1504</v>
      </c>
      <c r="C234" s="33" t="s">
        <v>355</v>
      </c>
      <c r="D234" s="33" t="s">
        <v>1831</v>
      </c>
      <c r="E234" s="33">
        <v>500</v>
      </c>
      <c r="F234" s="80">
        <v>0</v>
      </c>
      <c r="G234" s="32" t="s">
        <v>1281</v>
      </c>
      <c r="H234" s="32" t="s">
        <v>434</v>
      </c>
      <c r="I234" s="81">
        <v>42367</v>
      </c>
      <c r="J234" s="32" t="s">
        <v>2355</v>
      </c>
      <c r="K234" s="32" t="s">
        <v>2359</v>
      </c>
      <c r="L234" s="104">
        <v>42370</v>
      </c>
      <c r="M234" s="104">
        <v>42735</v>
      </c>
    </row>
    <row r="235" spans="1:13">
      <c r="A235" s="77" t="s">
        <v>1504</v>
      </c>
      <c r="C235" s="33" t="s">
        <v>355</v>
      </c>
      <c r="D235" s="33" t="s">
        <v>1832</v>
      </c>
      <c r="E235" s="33">
        <v>70000</v>
      </c>
      <c r="F235" s="80">
        <v>0.49</v>
      </c>
      <c r="G235" s="32" t="s">
        <v>1282</v>
      </c>
      <c r="H235" s="32" t="s">
        <v>434</v>
      </c>
      <c r="I235" s="81">
        <v>42367</v>
      </c>
      <c r="J235" s="32" t="s">
        <v>2355</v>
      </c>
      <c r="K235" s="32" t="s">
        <v>2360</v>
      </c>
      <c r="L235" s="104">
        <v>42370</v>
      </c>
      <c r="M235" s="104">
        <v>42735</v>
      </c>
    </row>
    <row r="236" spans="1:13">
      <c r="A236" s="77" t="s">
        <v>1504</v>
      </c>
      <c r="C236" s="33" t="s">
        <v>355</v>
      </c>
      <c r="D236" s="33" t="s">
        <v>1833</v>
      </c>
      <c r="E236" s="33">
        <v>15000</v>
      </c>
      <c r="F236" s="80">
        <v>0.18</v>
      </c>
      <c r="G236" s="32" t="s">
        <v>1287</v>
      </c>
      <c r="H236" s="32" t="s">
        <v>437</v>
      </c>
      <c r="I236" s="81">
        <v>42367</v>
      </c>
      <c r="J236" s="32" t="s">
        <v>2361</v>
      </c>
      <c r="K236" s="32" t="s">
        <v>2362</v>
      </c>
      <c r="L236" s="104">
        <v>42370</v>
      </c>
      <c r="M236" s="104">
        <v>42735</v>
      </c>
    </row>
    <row r="237" spans="1:13">
      <c r="A237" s="77" t="s">
        <v>1504</v>
      </c>
      <c r="C237" s="33" t="s">
        <v>355</v>
      </c>
      <c r="D237" s="33" t="s">
        <v>1834</v>
      </c>
      <c r="E237" s="33">
        <v>15000</v>
      </c>
      <c r="F237" s="80">
        <v>0.14000000000000001</v>
      </c>
      <c r="G237" s="32" t="s">
        <v>1287</v>
      </c>
      <c r="H237" s="32" t="s">
        <v>437</v>
      </c>
      <c r="I237" s="81">
        <v>42367</v>
      </c>
      <c r="J237" s="32" t="s">
        <v>2361</v>
      </c>
      <c r="K237" s="32" t="s">
        <v>2362</v>
      </c>
      <c r="L237" s="104">
        <v>42370</v>
      </c>
      <c r="M237" s="104">
        <v>42735</v>
      </c>
    </row>
    <row r="238" spans="1:13">
      <c r="A238" s="77" t="s">
        <v>1521</v>
      </c>
      <c r="C238" s="33" t="s">
        <v>429</v>
      </c>
      <c r="D238" s="33" t="s">
        <v>1835</v>
      </c>
      <c r="E238" s="33">
        <v>5000</v>
      </c>
      <c r="F238" s="80">
        <v>0.09</v>
      </c>
      <c r="G238" s="32" t="s">
        <v>1284</v>
      </c>
      <c r="H238" s="32" t="s">
        <v>437</v>
      </c>
      <c r="I238" s="81">
        <v>42367</v>
      </c>
      <c r="J238" s="32" t="s">
        <v>2363</v>
      </c>
      <c r="K238" s="32" t="s">
        <v>2364</v>
      </c>
      <c r="L238" s="104">
        <v>42370</v>
      </c>
      <c r="M238" s="104">
        <v>42735</v>
      </c>
    </row>
    <row r="239" spans="1:13">
      <c r="A239" s="77" t="s">
        <v>1521</v>
      </c>
      <c r="C239" s="33" t="s">
        <v>429</v>
      </c>
      <c r="D239" s="33" t="s">
        <v>1836</v>
      </c>
      <c r="E239" s="33">
        <v>6000</v>
      </c>
      <c r="F239" s="80">
        <v>0.15</v>
      </c>
      <c r="G239" s="32" t="s">
        <v>1284</v>
      </c>
      <c r="H239" s="32" t="s">
        <v>437</v>
      </c>
      <c r="I239" s="81">
        <v>42367</v>
      </c>
      <c r="J239" s="32" t="s">
        <v>2363</v>
      </c>
      <c r="K239" s="32" t="s">
        <v>2364</v>
      </c>
      <c r="L239" s="104">
        <v>42370</v>
      </c>
      <c r="M239" s="104">
        <v>42735</v>
      </c>
    </row>
    <row r="240" spans="1:13">
      <c r="A240" s="77" t="s">
        <v>1521</v>
      </c>
      <c r="C240" s="33" t="s">
        <v>429</v>
      </c>
      <c r="D240" s="33" t="s">
        <v>1837</v>
      </c>
      <c r="E240" s="33">
        <v>6000</v>
      </c>
      <c r="F240" s="80">
        <v>0.06</v>
      </c>
      <c r="G240" s="32" t="s">
        <v>1284</v>
      </c>
      <c r="H240" s="32" t="s">
        <v>437</v>
      </c>
      <c r="I240" s="81">
        <v>42367</v>
      </c>
      <c r="J240" s="32" t="s">
        <v>2363</v>
      </c>
      <c r="K240" s="32" t="s">
        <v>2364</v>
      </c>
      <c r="L240" s="104">
        <v>42370</v>
      </c>
      <c r="M240" s="104">
        <v>42735</v>
      </c>
    </row>
    <row r="241" spans="1:13">
      <c r="A241" s="77" t="s">
        <v>1521</v>
      </c>
      <c r="C241" s="33" t="s">
        <v>429</v>
      </c>
      <c r="D241" s="33" t="s">
        <v>1838</v>
      </c>
      <c r="E241" s="33">
        <v>4000</v>
      </c>
      <c r="F241" s="80">
        <v>0.17</v>
      </c>
      <c r="G241" s="32" t="s">
        <v>1284</v>
      </c>
      <c r="H241" s="32" t="s">
        <v>437</v>
      </c>
      <c r="I241" s="81">
        <v>42367</v>
      </c>
      <c r="J241" s="32" t="s">
        <v>2363</v>
      </c>
      <c r="K241" s="32" t="s">
        <v>2364</v>
      </c>
      <c r="L241" s="104">
        <v>42370</v>
      </c>
      <c r="M241" s="104">
        <v>42735</v>
      </c>
    </row>
    <row r="242" spans="1:13">
      <c r="A242" s="77" t="s">
        <v>1521</v>
      </c>
      <c r="C242" s="33" t="s">
        <v>429</v>
      </c>
      <c r="D242" s="33" t="s">
        <v>1839</v>
      </c>
      <c r="E242" s="33">
        <v>5000</v>
      </c>
      <c r="F242" s="80">
        <v>0.05</v>
      </c>
      <c r="G242" s="32" t="s">
        <v>1284</v>
      </c>
      <c r="H242" s="32" t="s">
        <v>434</v>
      </c>
      <c r="I242" s="81">
        <v>42367</v>
      </c>
      <c r="J242" s="32" t="s">
        <v>991</v>
      </c>
      <c r="K242" s="32" t="s">
        <v>2364</v>
      </c>
      <c r="L242" s="104">
        <v>42370</v>
      </c>
      <c r="M242" s="104">
        <v>42735</v>
      </c>
    </row>
    <row r="243" spans="1:13">
      <c r="A243" s="77" t="s">
        <v>1521</v>
      </c>
      <c r="C243" s="33" t="s">
        <v>429</v>
      </c>
      <c r="D243" s="33" t="s">
        <v>1840</v>
      </c>
      <c r="E243" s="33">
        <v>2000</v>
      </c>
      <c r="F243" s="80">
        <v>7.0000000000000007E-2</v>
      </c>
      <c r="G243" s="32" t="s">
        <v>1284</v>
      </c>
      <c r="H243" s="32" t="s">
        <v>434</v>
      </c>
      <c r="I243" s="81">
        <v>42367</v>
      </c>
      <c r="J243" s="32" t="s">
        <v>991</v>
      </c>
      <c r="K243" s="32" t="s">
        <v>2364</v>
      </c>
      <c r="L243" s="104">
        <v>42370</v>
      </c>
      <c r="M243" s="104">
        <v>42735</v>
      </c>
    </row>
    <row r="244" spans="1:13">
      <c r="A244" s="77" t="s">
        <v>1307</v>
      </c>
      <c r="C244" s="33" t="s">
        <v>356</v>
      </c>
      <c r="D244" s="33" t="s">
        <v>1658</v>
      </c>
      <c r="E244" s="33">
        <v>1134100</v>
      </c>
      <c r="F244" s="80">
        <v>0.05</v>
      </c>
      <c r="G244" s="32" t="s">
        <v>1279</v>
      </c>
      <c r="H244" s="32" t="s">
        <v>434</v>
      </c>
      <c r="I244" s="81">
        <v>42367</v>
      </c>
      <c r="J244" s="32" t="s">
        <v>856</v>
      </c>
      <c r="K244" s="32" t="s">
        <v>2365</v>
      </c>
      <c r="L244" s="104">
        <v>42370</v>
      </c>
      <c r="M244" s="104">
        <v>42735</v>
      </c>
    </row>
    <row r="245" spans="1:13">
      <c r="A245" s="77" t="s">
        <v>1307</v>
      </c>
      <c r="C245" s="33" t="s">
        <v>356</v>
      </c>
      <c r="D245" s="33" t="s">
        <v>1659</v>
      </c>
      <c r="E245" s="33">
        <v>385500</v>
      </c>
      <c r="F245" s="80">
        <v>0.05</v>
      </c>
      <c r="G245" s="32" t="s">
        <v>1279</v>
      </c>
      <c r="H245" s="32" t="s">
        <v>435</v>
      </c>
      <c r="I245" s="81">
        <v>42367</v>
      </c>
      <c r="J245" s="32" t="s">
        <v>857</v>
      </c>
      <c r="K245" s="32" t="s">
        <v>2365</v>
      </c>
      <c r="L245" s="104">
        <v>42370</v>
      </c>
      <c r="M245" s="104">
        <v>42735</v>
      </c>
    </row>
    <row r="246" spans="1:13">
      <c r="A246" s="77" t="s">
        <v>1307</v>
      </c>
      <c r="C246" s="33" t="s">
        <v>356</v>
      </c>
      <c r="D246" s="33" t="s">
        <v>1841</v>
      </c>
      <c r="E246" s="33">
        <v>5000</v>
      </c>
      <c r="F246" s="80">
        <v>0.05</v>
      </c>
      <c r="G246" s="32" t="s">
        <v>1280</v>
      </c>
      <c r="H246" s="32" t="s">
        <v>434</v>
      </c>
      <c r="I246" s="81">
        <v>42367</v>
      </c>
      <c r="J246" s="32" t="s">
        <v>856</v>
      </c>
      <c r="K246" s="32" t="s">
        <v>2366</v>
      </c>
      <c r="L246" s="104">
        <v>42370</v>
      </c>
      <c r="M246" s="104">
        <v>42735</v>
      </c>
    </row>
    <row r="247" spans="1:13">
      <c r="A247" s="77" t="s">
        <v>1307</v>
      </c>
      <c r="C247" s="33" t="s">
        <v>356</v>
      </c>
      <c r="D247" s="33" t="s">
        <v>1842</v>
      </c>
      <c r="E247" s="33">
        <v>5000</v>
      </c>
      <c r="F247" s="80">
        <v>0.05</v>
      </c>
      <c r="G247" s="32" t="s">
        <v>1280</v>
      </c>
      <c r="H247" s="32" t="s">
        <v>434</v>
      </c>
      <c r="I247" s="81">
        <v>42367</v>
      </c>
      <c r="J247" s="32" t="s">
        <v>856</v>
      </c>
      <c r="K247" s="32" t="s">
        <v>2366</v>
      </c>
      <c r="L247" s="104">
        <v>42370</v>
      </c>
      <c r="M247" s="104">
        <v>42735</v>
      </c>
    </row>
    <row r="248" spans="1:13">
      <c r="A248" s="77" t="s">
        <v>1307</v>
      </c>
      <c r="C248" s="33" t="s">
        <v>356</v>
      </c>
      <c r="D248" s="33" t="s">
        <v>1843</v>
      </c>
      <c r="E248" s="33">
        <v>5000</v>
      </c>
      <c r="F248" s="80">
        <v>0.05</v>
      </c>
      <c r="G248" s="32" t="s">
        <v>1280</v>
      </c>
      <c r="H248" s="32" t="s">
        <v>434</v>
      </c>
      <c r="I248" s="81">
        <v>42367</v>
      </c>
      <c r="J248" s="32" t="s">
        <v>856</v>
      </c>
      <c r="K248" s="32" t="s">
        <v>2366</v>
      </c>
      <c r="L248" s="104">
        <v>42370</v>
      </c>
      <c r="M248" s="104">
        <v>42735</v>
      </c>
    </row>
    <row r="249" spans="1:13">
      <c r="A249" s="77" t="s">
        <v>1307</v>
      </c>
      <c r="C249" s="33" t="s">
        <v>356</v>
      </c>
      <c r="D249" s="33" t="s">
        <v>1844</v>
      </c>
      <c r="E249" s="33">
        <v>5000</v>
      </c>
      <c r="F249" s="80">
        <v>0.05</v>
      </c>
      <c r="G249" s="32" t="s">
        <v>1280</v>
      </c>
      <c r="H249" s="32" t="s">
        <v>434</v>
      </c>
      <c r="I249" s="81">
        <v>42367</v>
      </c>
      <c r="J249" s="32" t="s">
        <v>856</v>
      </c>
      <c r="K249" s="32" t="s">
        <v>2366</v>
      </c>
      <c r="L249" s="104">
        <v>42370</v>
      </c>
      <c r="M249" s="104">
        <v>42735</v>
      </c>
    </row>
    <row r="250" spans="1:13">
      <c r="A250" s="77" t="s">
        <v>1307</v>
      </c>
      <c r="C250" s="33" t="s">
        <v>356</v>
      </c>
      <c r="D250" s="33" t="s">
        <v>1845</v>
      </c>
      <c r="E250" s="33">
        <v>20000</v>
      </c>
      <c r="F250" s="80">
        <v>0.05</v>
      </c>
      <c r="G250" s="32" t="s">
        <v>1280</v>
      </c>
      <c r="H250" s="32" t="s">
        <v>434</v>
      </c>
      <c r="I250" s="81">
        <v>42367</v>
      </c>
      <c r="J250" s="32" t="s">
        <v>856</v>
      </c>
      <c r="K250" s="32" t="s">
        <v>2366</v>
      </c>
      <c r="L250" s="104">
        <v>42370</v>
      </c>
      <c r="M250" s="104">
        <v>42735</v>
      </c>
    </row>
    <row r="251" spans="1:13">
      <c r="A251" s="77" t="s">
        <v>1307</v>
      </c>
      <c r="C251" s="33" t="s">
        <v>356</v>
      </c>
      <c r="D251" s="33" t="s">
        <v>1846</v>
      </c>
      <c r="E251" s="33">
        <v>20000</v>
      </c>
      <c r="F251" s="80">
        <v>0.05</v>
      </c>
      <c r="G251" s="32" t="s">
        <v>1280</v>
      </c>
      <c r="H251" s="32" t="s">
        <v>434</v>
      </c>
      <c r="I251" s="81">
        <v>42367</v>
      </c>
      <c r="J251" s="32" t="s">
        <v>856</v>
      </c>
      <c r="K251" s="32" t="s">
        <v>2366</v>
      </c>
      <c r="L251" s="104">
        <v>42370</v>
      </c>
      <c r="M251" s="104">
        <v>42735</v>
      </c>
    </row>
    <row r="252" spans="1:13">
      <c r="A252" s="77" t="s">
        <v>1307</v>
      </c>
      <c r="C252" s="33" t="s">
        <v>356</v>
      </c>
      <c r="D252" s="33" t="s">
        <v>1847</v>
      </c>
      <c r="E252" s="33">
        <v>5000</v>
      </c>
      <c r="F252" s="80">
        <v>0.05</v>
      </c>
      <c r="G252" s="32" t="s">
        <v>1280</v>
      </c>
      <c r="H252" s="32" t="s">
        <v>434</v>
      </c>
      <c r="I252" s="81">
        <v>42367</v>
      </c>
      <c r="J252" s="32" t="s">
        <v>856</v>
      </c>
      <c r="K252" s="32" t="s">
        <v>2366</v>
      </c>
      <c r="L252" s="104">
        <v>42370</v>
      </c>
      <c r="M252" s="104">
        <v>42735</v>
      </c>
    </row>
    <row r="253" spans="1:13">
      <c r="A253" s="77" t="s">
        <v>1307</v>
      </c>
      <c r="C253" s="33" t="s">
        <v>356</v>
      </c>
      <c r="D253" s="33" t="s">
        <v>1848</v>
      </c>
      <c r="E253" s="33">
        <v>10000</v>
      </c>
      <c r="F253" s="80">
        <v>0.05</v>
      </c>
      <c r="G253" s="32" t="s">
        <v>1280</v>
      </c>
      <c r="H253" s="32" t="s">
        <v>434</v>
      </c>
      <c r="I253" s="81">
        <v>42367</v>
      </c>
      <c r="J253" s="32" t="s">
        <v>856</v>
      </c>
      <c r="K253" s="32" t="s">
        <v>2366</v>
      </c>
      <c r="L253" s="104">
        <v>42370</v>
      </c>
      <c r="M253" s="104">
        <v>42735</v>
      </c>
    </row>
    <row r="254" spans="1:13">
      <c r="A254" s="77" t="s">
        <v>1307</v>
      </c>
      <c r="C254" s="33" t="s">
        <v>356</v>
      </c>
      <c r="D254" s="33" t="s">
        <v>1849</v>
      </c>
      <c r="E254" s="33">
        <v>5000</v>
      </c>
      <c r="F254" s="80">
        <v>0.05</v>
      </c>
      <c r="G254" s="32" t="s">
        <v>1280</v>
      </c>
      <c r="H254" s="32" t="s">
        <v>434</v>
      </c>
      <c r="I254" s="81">
        <v>42367</v>
      </c>
      <c r="J254" s="32" t="s">
        <v>856</v>
      </c>
      <c r="K254" s="32" t="s">
        <v>2366</v>
      </c>
      <c r="L254" s="104">
        <v>42370</v>
      </c>
      <c r="M254" s="104">
        <v>42735</v>
      </c>
    </row>
    <row r="255" spans="1:13">
      <c r="A255" s="77" t="s">
        <v>1307</v>
      </c>
      <c r="C255" s="33" t="s">
        <v>356</v>
      </c>
      <c r="D255" s="33" t="s">
        <v>1850</v>
      </c>
      <c r="E255" s="33">
        <v>5000</v>
      </c>
      <c r="F255" s="80">
        <v>0.05</v>
      </c>
      <c r="G255" s="32" t="s">
        <v>1280</v>
      </c>
      <c r="H255" s="32" t="s">
        <v>434</v>
      </c>
      <c r="I255" s="81">
        <v>42367</v>
      </c>
      <c r="J255" s="32" t="s">
        <v>856</v>
      </c>
      <c r="K255" s="32" t="s">
        <v>2366</v>
      </c>
      <c r="L255" s="104">
        <v>42370</v>
      </c>
      <c r="M255" s="104">
        <v>42735</v>
      </c>
    </row>
    <row r="256" spans="1:13">
      <c r="A256" s="77" t="s">
        <v>1307</v>
      </c>
      <c r="C256" s="33" t="s">
        <v>356</v>
      </c>
      <c r="D256" s="33" t="s">
        <v>1851</v>
      </c>
      <c r="E256" s="33">
        <v>5000</v>
      </c>
      <c r="F256" s="80">
        <v>0.05</v>
      </c>
      <c r="G256" s="32" t="s">
        <v>1280</v>
      </c>
      <c r="H256" s="32" t="s">
        <v>434</v>
      </c>
      <c r="I256" s="81">
        <v>42367</v>
      </c>
      <c r="J256" s="32" t="s">
        <v>856</v>
      </c>
      <c r="K256" s="32" t="s">
        <v>2366</v>
      </c>
      <c r="L256" s="104">
        <v>42370</v>
      </c>
      <c r="M256" s="104">
        <v>42735</v>
      </c>
    </row>
    <row r="257" spans="1:13">
      <c r="A257" s="77" t="s">
        <v>1307</v>
      </c>
      <c r="C257" s="33" t="s">
        <v>356</v>
      </c>
      <c r="D257" s="33" t="s">
        <v>1852</v>
      </c>
      <c r="E257" s="33">
        <v>7500</v>
      </c>
      <c r="F257" s="80">
        <v>0.05</v>
      </c>
      <c r="G257" s="32" t="s">
        <v>1280</v>
      </c>
      <c r="H257" s="32" t="s">
        <v>434</v>
      </c>
      <c r="I257" s="81">
        <v>42367</v>
      </c>
      <c r="J257" s="32" t="s">
        <v>856</v>
      </c>
      <c r="K257" s="32" t="s">
        <v>2366</v>
      </c>
      <c r="L257" s="104">
        <v>42370</v>
      </c>
      <c r="M257" s="104">
        <v>42735</v>
      </c>
    </row>
    <row r="258" spans="1:13">
      <c r="A258" s="77" t="s">
        <v>1307</v>
      </c>
      <c r="C258" s="33" t="s">
        <v>356</v>
      </c>
      <c r="D258" s="33" t="s">
        <v>1853</v>
      </c>
      <c r="E258" s="33">
        <v>5000</v>
      </c>
      <c r="F258" s="80">
        <v>0.05</v>
      </c>
      <c r="G258" s="32" t="s">
        <v>1280</v>
      </c>
      <c r="H258" s="32" t="s">
        <v>434</v>
      </c>
      <c r="I258" s="81">
        <v>42367</v>
      </c>
      <c r="J258" s="32" t="s">
        <v>856</v>
      </c>
      <c r="K258" s="32" t="s">
        <v>2366</v>
      </c>
      <c r="L258" s="104">
        <v>42370</v>
      </c>
      <c r="M258" s="104">
        <v>42735</v>
      </c>
    </row>
    <row r="259" spans="1:13">
      <c r="A259" s="77" t="s">
        <v>1307</v>
      </c>
      <c r="C259" s="33" t="s">
        <v>356</v>
      </c>
      <c r="D259" s="33" t="s">
        <v>1854</v>
      </c>
      <c r="E259" s="33">
        <v>40000</v>
      </c>
      <c r="F259" s="80">
        <v>0.05</v>
      </c>
      <c r="G259" s="32" t="s">
        <v>1280</v>
      </c>
      <c r="H259" s="32" t="s">
        <v>434</v>
      </c>
      <c r="I259" s="81">
        <v>42367</v>
      </c>
      <c r="J259" s="32" t="s">
        <v>856</v>
      </c>
      <c r="K259" s="32" t="s">
        <v>2366</v>
      </c>
      <c r="L259" s="104">
        <v>42370</v>
      </c>
      <c r="M259" s="104">
        <v>42735</v>
      </c>
    </row>
    <row r="260" spans="1:13">
      <c r="A260" s="77" t="s">
        <v>1307</v>
      </c>
      <c r="C260" s="33" t="s">
        <v>356</v>
      </c>
      <c r="D260" s="33" t="s">
        <v>1855</v>
      </c>
      <c r="E260" s="33">
        <v>10000</v>
      </c>
      <c r="F260" s="80">
        <v>0.05</v>
      </c>
      <c r="G260" s="32" t="s">
        <v>1280</v>
      </c>
      <c r="H260" s="32" t="s">
        <v>434</v>
      </c>
      <c r="I260" s="81">
        <v>42367</v>
      </c>
      <c r="J260" s="32" t="s">
        <v>856</v>
      </c>
      <c r="K260" s="32" t="s">
        <v>2366</v>
      </c>
      <c r="L260" s="104">
        <v>42370</v>
      </c>
      <c r="M260" s="104">
        <v>42735</v>
      </c>
    </row>
    <row r="261" spans="1:13">
      <c r="A261" s="77" t="s">
        <v>1307</v>
      </c>
      <c r="C261" s="33" t="s">
        <v>356</v>
      </c>
      <c r="D261" s="33" t="s">
        <v>1856</v>
      </c>
      <c r="E261" s="33">
        <v>5000</v>
      </c>
      <c r="F261" s="80">
        <v>0.05</v>
      </c>
      <c r="G261" s="32" t="s">
        <v>1280</v>
      </c>
      <c r="H261" s="32" t="s">
        <v>434</v>
      </c>
      <c r="I261" s="81">
        <v>42367</v>
      </c>
      <c r="J261" s="32" t="s">
        <v>856</v>
      </c>
      <c r="K261" s="32" t="s">
        <v>2366</v>
      </c>
      <c r="L261" s="104">
        <v>42370</v>
      </c>
      <c r="M261" s="104">
        <v>42735</v>
      </c>
    </row>
    <row r="262" spans="1:13">
      <c r="A262" s="77" t="s">
        <v>1307</v>
      </c>
      <c r="C262" s="33" t="s">
        <v>356</v>
      </c>
      <c r="D262" s="33" t="s">
        <v>1857</v>
      </c>
      <c r="E262" s="33">
        <v>500</v>
      </c>
      <c r="F262" s="80">
        <v>0</v>
      </c>
      <c r="G262" s="32" t="s">
        <v>1281</v>
      </c>
      <c r="H262" s="32" t="s">
        <v>434</v>
      </c>
      <c r="I262" s="81">
        <v>42367</v>
      </c>
      <c r="J262" s="32" t="s">
        <v>856</v>
      </c>
      <c r="K262" s="32" t="s">
        <v>2367</v>
      </c>
      <c r="L262" s="104">
        <v>42370</v>
      </c>
      <c r="M262" s="104">
        <v>42735</v>
      </c>
    </row>
    <row r="263" spans="1:13">
      <c r="A263" s="77" t="s">
        <v>1307</v>
      </c>
      <c r="C263" s="33" t="s">
        <v>356</v>
      </c>
      <c r="D263" s="33" t="s">
        <v>1858</v>
      </c>
      <c r="E263" s="33">
        <v>6600</v>
      </c>
      <c r="F263" s="80">
        <v>0</v>
      </c>
      <c r="G263" s="32" t="s">
        <v>1281</v>
      </c>
      <c r="H263" s="32" t="s">
        <v>434</v>
      </c>
      <c r="I263" s="81">
        <v>42367</v>
      </c>
      <c r="J263" s="32" t="s">
        <v>856</v>
      </c>
      <c r="K263" s="32" t="s">
        <v>2367</v>
      </c>
      <c r="L263" s="104">
        <v>42370</v>
      </c>
      <c r="M263" s="104">
        <v>42735</v>
      </c>
    </row>
    <row r="264" spans="1:13">
      <c r="A264" s="77" t="s">
        <v>1307</v>
      </c>
      <c r="C264" s="33" t="s">
        <v>356</v>
      </c>
      <c r="D264" s="33" t="s">
        <v>1859</v>
      </c>
      <c r="E264" s="33">
        <v>500</v>
      </c>
      <c r="F264" s="80">
        <v>0</v>
      </c>
      <c r="G264" s="32" t="s">
        <v>1281</v>
      </c>
      <c r="H264" s="32" t="s">
        <v>434</v>
      </c>
      <c r="I264" s="81">
        <v>42367</v>
      </c>
      <c r="J264" s="32" t="s">
        <v>856</v>
      </c>
      <c r="K264" s="32" t="s">
        <v>2367</v>
      </c>
      <c r="L264" s="104">
        <v>42370</v>
      </c>
      <c r="M264" s="104">
        <v>42735</v>
      </c>
    </row>
    <row r="265" spans="1:13">
      <c r="A265" s="77" t="s">
        <v>1307</v>
      </c>
      <c r="C265" s="33" t="s">
        <v>356</v>
      </c>
      <c r="D265" s="33" t="s">
        <v>1860</v>
      </c>
      <c r="E265" s="33">
        <v>15000</v>
      </c>
      <c r="F265" s="80">
        <v>0.52</v>
      </c>
      <c r="G265" s="32" t="s">
        <v>1287</v>
      </c>
      <c r="H265" s="32" t="s">
        <v>437</v>
      </c>
      <c r="I265" s="81">
        <v>42367</v>
      </c>
      <c r="J265" s="32" t="s">
        <v>1139</v>
      </c>
      <c r="K265" s="32" t="s">
        <v>2368</v>
      </c>
      <c r="L265" s="104">
        <v>42370</v>
      </c>
      <c r="M265" s="104">
        <v>42735</v>
      </c>
    </row>
    <row r="266" spans="1:13">
      <c r="A266" s="77" t="s">
        <v>1307</v>
      </c>
      <c r="C266" s="33" t="s">
        <v>356</v>
      </c>
      <c r="D266" s="33" t="s">
        <v>1861</v>
      </c>
      <c r="E266" s="33">
        <v>4200</v>
      </c>
      <c r="F266" s="80">
        <v>0.22</v>
      </c>
      <c r="G266" s="32" t="s">
        <v>1287</v>
      </c>
      <c r="H266" s="32" t="s">
        <v>437</v>
      </c>
      <c r="I266" s="81">
        <v>42367</v>
      </c>
      <c r="J266" s="32" t="s">
        <v>1139</v>
      </c>
      <c r="K266" s="32" t="s">
        <v>2368</v>
      </c>
      <c r="L266" s="104">
        <v>42370</v>
      </c>
      <c r="M266" s="104">
        <v>42735</v>
      </c>
    </row>
    <row r="267" spans="1:13">
      <c r="A267" s="77" t="s">
        <v>1307</v>
      </c>
      <c r="C267" s="33" t="s">
        <v>356</v>
      </c>
      <c r="D267" s="33" t="s">
        <v>1862</v>
      </c>
      <c r="E267" s="33">
        <v>5900</v>
      </c>
      <c r="F267" s="80">
        <v>0.17</v>
      </c>
      <c r="G267" s="32" t="s">
        <v>1287</v>
      </c>
      <c r="H267" s="32" t="s">
        <v>437</v>
      </c>
      <c r="I267" s="81">
        <v>42367</v>
      </c>
      <c r="J267" s="32" t="s">
        <v>1139</v>
      </c>
      <c r="K267" s="32" t="s">
        <v>2368</v>
      </c>
      <c r="L267" s="104">
        <v>42370</v>
      </c>
      <c r="M267" s="104">
        <v>42735</v>
      </c>
    </row>
    <row r="268" spans="1:13">
      <c r="A268" s="77" t="s">
        <v>1321</v>
      </c>
      <c r="C268" s="33" t="s">
        <v>446</v>
      </c>
      <c r="D268" s="33" t="s">
        <v>1658</v>
      </c>
      <c r="E268" s="33">
        <v>9000</v>
      </c>
      <c r="F268" s="80">
        <v>0.05</v>
      </c>
      <c r="G268" s="32" t="s">
        <v>1279</v>
      </c>
      <c r="H268" s="32" t="s">
        <v>434</v>
      </c>
      <c r="I268" s="81">
        <v>42367</v>
      </c>
      <c r="J268" s="32" t="s">
        <v>868</v>
      </c>
      <c r="K268" s="32" t="s">
        <v>2369</v>
      </c>
      <c r="L268" s="104">
        <v>42370</v>
      </c>
      <c r="M268" s="104">
        <v>42735</v>
      </c>
    </row>
    <row r="269" spans="1:13">
      <c r="A269" s="77" t="s">
        <v>1321</v>
      </c>
      <c r="C269" s="33" t="s">
        <v>446</v>
      </c>
      <c r="D269" s="33" t="s">
        <v>1659</v>
      </c>
      <c r="E269" s="33">
        <v>4500</v>
      </c>
      <c r="F269" s="80">
        <v>0.05</v>
      </c>
      <c r="G269" s="32" t="s">
        <v>1279</v>
      </c>
      <c r="H269" s="32" t="s">
        <v>435</v>
      </c>
      <c r="I269" s="81">
        <v>42367</v>
      </c>
      <c r="J269" s="32" t="s">
        <v>869</v>
      </c>
      <c r="K269" s="32" t="s">
        <v>2369</v>
      </c>
      <c r="L269" s="104">
        <v>42370</v>
      </c>
      <c r="M269" s="104">
        <v>42735</v>
      </c>
    </row>
    <row r="270" spans="1:13">
      <c r="A270" s="77" t="s">
        <v>1323</v>
      </c>
      <c r="C270" s="33" t="s">
        <v>307</v>
      </c>
      <c r="D270" s="33" t="s">
        <v>1658</v>
      </c>
      <c r="E270" s="33">
        <v>13600</v>
      </c>
      <c r="F270" s="80">
        <v>0.05</v>
      </c>
      <c r="G270" s="32" t="s">
        <v>1279</v>
      </c>
      <c r="H270" s="32" t="s">
        <v>434</v>
      </c>
      <c r="I270" s="81">
        <v>42367</v>
      </c>
      <c r="J270" s="32" t="s">
        <v>872</v>
      </c>
      <c r="K270" s="32" t="s">
        <v>2370</v>
      </c>
      <c r="L270" s="104">
        <v>42370</v>
      </c>
      <c r="M270" s="104">
        <v>42735</v>
      </c>
    </row>
    <row r="271" spans="1:13">
      <c r="A271" s="77" t="s">
        <v>1323</v>
      </c>
      <c r="C271" s="33" t="s">
        <v>307</v>
      </c>
      <c r="D271" s="33" t="s">
        <v>1659</v>
      </c>
      <c r="E271" s="33">
        <v>2200</v>
      </c>
      <c r="F271" s="80">
        <v>0.05</v>
      </c>
      <c r="G271" s="32" t="s">
        <v>1279</v>
      </c>
      <c r="H271" s="32" t="s">
        <v>435</v>
      </c>
      <c r="I271" s="81">
        <v>42367</v>
      </c>
      <c r="J271" s="32" t="s">
        <v>873</v>
      </c>
      <c r="K271" s="32" t="s">
        <v>2370</v>
      </c>
      <c r="L271" s="104">
        <v>42370</v>
      </c>
      <c r="M271" s="104">
        <v>42735</v>
      </c>
    </row>
    <row r="272" spans="1:13">
      <c r="A272" s="77" t="s">
        <v>1323</v>
      </c>
      <c r="C272" s="33" t="s">
        <v>307</v>
      </c>
      <c r="D272" s="33" t="s">
        <v>1863</v>
      </c>
      <c r="E272" s="33">
        <v>840</v>
      </c>
      <c r="F272" s="80">
        <v>0</v>
      </c>
      <c r="G272" s="32" t="s">
        <v>1281</v>
      </c>
      <c r="H272" s="32" t="s">
        <v>434</v>
      </c>
      <c r="I272" s="81">
        <v>42367</v>
      </c>
      <c r="J272" s="32" t="s">
        <v>872</v>
      </c>
      <c r="K272" s="32" t="s">
        <v>2371</v>
      </c>
      <c r="L272" s="104">
        <v>42370</v>
      </c>
      <c r="M272" s="104">
        <v>42735</v>
      </c>
    </row>
    <row r="273" spans="1:13">
      <c r="A273" s="77" t="s">
        <v>1323</v>
      </c>
      <c r="C273" s="33" t="s">
        <v>307</v>
      </c>
      <c r="D273" s="33" t="s">
        <v>1864</v>
      </c>
      <c r="E273" s="33">
        <v>100</v>
      </c>
      <c r="F273" s="80">
        <v>0</v>
      </c>
      <c r="G273" s="32" t="s">
        <v>1281</v>
      </c>
      <c r="H273" s="32" t="s">
        <v>434</v>
      </c>
      <c r="I273" s="81">
        <v>42367</v>
      </c>
      <c r="J273" s="32" t="s">
        <v>872</v>
      </c>
      <c r="K273" s="32" t="s">
        <v>2371</v>
      </c>
      <c r="L273" s="104">
        <v>42370</v>
      </c>
      <c r="M273" s="104">
        <v>42735</v>
      </c>
    </row>
    <row r="274" spans="1:13">
      <c r="A274" s="77" t="s">
        <v>1323</v>
      </c>
      <c r="C274" s="33" t="s">
        <v>307</v>
      </c>
      <c r="D274" s="33" t="s">
        <v>1865</v>
      </c>
      <c r="E274" s="33">
        <v>330</v>
      </c>
      <c r="F274" s="80">
        <v>0</v>
      </c>
      <c r="G274" s="32" t="s">
        <v>1281</v>
      </c>
      <c r="H274" s="32" t="s">
        <v>434</v>
      </c>
      <c r="I274" s="81">
        <v>42367</v>
      </c>
      <c r="J274" s="32" t="s">
        <v>872</v>
      </c>
      <c r="K274" s="32" t="s">
        <v>2371</v>
      </c>
      <c r="L274" s="104">
        <v>42370</v>
      </c>
      <c r="M274" s="104">
        <v>42735</v>
      </c>
    </row>
    <row r="275" spans="1:13">
      <c r="A275" s="77" t="s">
        <v>1342</v>
      </c>
      <c r="C275" s="33" t="s">
        <v>400</v>
      </c>
      <c r="D275" s="33" t="s">
        <v>1658</v>
      </c>
      <c r="E275" s="33">
        <v>14000</v>
      </c>
      <c r="F275" s="80">
        <v>0.05</v>
      </c>
      <c r="G275" s="32" t="s">
        <v>1279</v>
      </c>
      <c r="H275" s="32" t="s">
        <v>434</v>
      </c>
      <c r="I275" s="81">
        <v>42367</v>
      </c>
      <c r="J275" s="32" t="s">
        <v>876</v>
      </c>
      <c r="K275" s="32" t="s">
        <v>2372</v>
      </c>
      <c r="L275" s="104">
        <v>42370</v>
      </c>
      <c r="M275" s="104">
        <v>42735</v>
      </c>
    </row>
    <row r="276" spans="1:13">
      <c r="A276" s="77" t="s">
        <v>1342</v>
      </c>
      <c r="C276" s="33" t="s">
        <v>400</v>
      </c>
      <c r="D276" s="33" t="s">
        <v>1659</v>
      </c>
      <c r="E276" s="33">
        <v>10000</v>
      </c>
      <c r="F276" s="80">
        <v>0.05</v>
      </c>
      <c r="G276" s="32" t="s">
        <v>1279</v>
      </c>
      <c r="H276" s="32" t="s">
        <v>435</v>
      </c>
      <c r="I276" s="81">
        <v>42367</v>
      </c>
      <c r="J276" s="32" t="s">
        <v>877</v>
      </c>
      <c r="K276" s="32" t="s">
        <v>2372</v>
      </c>
      <c r="L276" s="104">
        <v>42370</v>
      </c>
      <c r="M276" s="104">
        <v>42735</v>
      </c>
    </row>
    <row r="277" spans="1:13">
      <c r="A277" s="77" t="s">
        <v>1531</v>
      </c>
      <c r="C277" s="33" t="s">
        <v>644</v>
      </c>
      <c r="D277" s="33" t="s">
        <v>1866</v>
      </c>
      <c r="E277" s="33">
        <v>48000</v>
      </c>
      <c r="F277" s="80">
        <v>0.05</v>
      </c>
      <c r="G277" s="32" t="s">
        <v>1284</v>
      </c>
      <c r="H277" s="32" t="s">
        <v>5</v>
      </c>
      <c r="I277" s="81">
        <v>42367</v>
      </c>
      <c r="J277" s="32" t="s">
        <v>992</v>
      </c>
      <c r="K277" s="32" t="s">
        <v>2373</v>
      </c>
      <c r="L277" s="104">
        <v>42370</v>
      </c>
      <c r="M277" s="104">
        <v>42735</v>
      </c>
    </row>
    <row r="278" spans="1:13">
      <c r="A278" s="77" t="s">
        <v>1361</v>
      </c>
      <c r="C278" s="33" t="s">
        <v>401</v>
      </c>
      <c r="D278" s="33" t="s">
        <v>1658</v>
      </c>
      <c r="E278" s="33">
        <v>4792600</v>
      </c>
      <c r="F278" s="80">
        <v>0.05</v>
      </c>
      <c r="G278" s="32" t="s">
        <v>1279</v>
      </c>
      <c r="H278" s="32" t="s">
        <v>434</v>
      </c>
      <c r="I278" s="81">
        <v>42367</v>
      </c>
      <c r="J278" s="32" t="s">
        <v>2374</v>
      </c>
      <c r="K278" s="32" t="s">
        <v>2375</v>
      </c>
      <c r="L278" s="104">
        <v>42370</v>
      </c>
      <c r="M278" s="104">
        <v>42735</v>
      </c>
    </row>
    <row r="279" spans="1:13">
      <c r="A279" s="77" t="s">
        <v>1361</v>
      </c>
      <c r="C279" s="33" t="s">
        <v>401</v>
      </c>
      <c r="D279" s="33" t="s">
        <v>1659</v>
      </c>
      <c r="E279" s="33">
        <v>399300</v>
      </c>
      <c r="F279" s="80">
        <v>0.05</v>
      </c>
      <c r="G279" s="32" t="s">
        <v>1279</v>
      </c>
      <c r="H279" s="32" t="s">
        <v>435</v>
      </c>
      <c r="I279" s="81">
        <v>42367</v>
      </c>
      <c r="J279" s="32" t="s">
        <v>2376</v>
      </c>
      <c r="K279" s="32" t="s">
        <v>2375</v>
      </c>
      <c r="L279" s="104">
        <v>42370</v>
      </c>
      <c r="M279" s="104">
        <v>42735</v>
      </c>
    </row>
    <row r="280" spans="1:13">
      <c r="A280" s="77" t="s">
        <v>1361</v>
      </c>
      <c r="C280" s="33" t="s">
        <v>401</v>
      </c>
      <c r="D280" s="33" t="s">
        <v>1867</v>
      </c>
      <c r="E280" s="33">
        <v>108000</v>
      </c>
      <c r="F280" s="80">
        <v>0.05</v>
      </c>
      <c r="G280" s="32" t="s">
        <v>1280</v>
      </c>
      <c r="H280" s="32" t="s">
        <v>434</v>
      </c>
      <c r="I280" s="81">
        <v>42367</v>
      </c>
      <c r="J280" s="32" t="s">
        <v>2374</v>
      </c>
      <c r="K280" s="32" t="s">
        <v>2377</v>
      </c>
      <c r="L280" s="104">
        <v>42370</v>
      </c>
      <c r="M280" s="104">
        <v>42735</v>
      </c>
    </row>
    <row r="281" spans="1:13">
      <c r="A281" s="77" t="s">
        <v>1361</v>
      </c>
      <c r="C281" s="33" t="s">
        <v>401</v>
      </c>
      <c r="D281" s="33" t="s">
        <v>1868</v>
      </c>
      <c r="E281" s="33">
        <v>40400</v>
      </c>
      <c r="F281" s="80">
        <v>0.86</v>
      </c>
      <c r="G281" s="32" t="s">
        <v>1282</v>
      </c>
      <c r="H281" s="32" t="s">
        <v>434</v>
      </c>
      <c r="I281" s="81">
        <v>42367</v>
      </c>
      <c r="J281" s="32" t="s">
        <v>2374</v>
      </c>
      <c r="K281" s="32" t="s">
        <v>2378</v>
      </c>
      <c r="L281" s="104">
        <v>42370</v>
      </c>
      <c r="M281" s="104">
        <v>42735</v>
      </c>
    </row>
    <row r="282" spans="1:13">
      <c r="A282" s="77" t="s">
        <v>1361</v>
      </c>
      <c r="C282" s="33" t="s">
        <v>401</v>
      </c>
      <c r="D282" s="33" t="s">
        <v>1869</v>
      </c>
      <c r="E282" s="33">
        <v>20000</v>
      </c>
      <c r="F282" s="80">
        <v>0.05</v>
      </c>
      <c r="G282" s="32" t="s">
        <v>1283</v>
      </c>
      <c r="H282" s="32" t="s">
        <v>436</v>
      </c>
      <c r="I282" s="81">
        <v>42367</v>
      </c>
      <c r="J282" s="32" t="s">
        <v>2379</v>
      </c>
      <c r="K282" s="32" t="s">
        <v>2380</v>
      </c>
      <c r="L282" s="104">
        <v>42370</v>
      </c>
      <c r="M282" s="104">
        <v>42735</v>
      </c>
    </row>
    <row r="283" spans="1:13">
      <c r="A283" s="77" t="s">
        <v>1361</v>
      </c>
      <c r="C283" s="33" t="s">
        <v>401</v>
      </c>
      <c r="D283" s="33" t="s">
        <v>1870</v>
      </c>
      <c r="E283" s="33">
        <v>12500</v>
      </c>
      <c r="F283" s="80">
        <v>0.5</v>
      </c>
      <c r="G283" s="32" t="s">
        <v>1287</v>
      </c>
      <c r="H283" s="32" t="s">
        <v>437</v>
      </c>
      <c r="I283" s="81">
        <v>42367</v>
      </c>
      <c r="J283" s="32" t="s">
        <v>2381</v>
      </c>
      <c r="K283" s="32" t="s">
        <v>2382</v>
      </c>
      <c r="L283" s="104">
        <v>42370</v>
      </c>
      <c r="M283" s="104">
        <v>42735</v>
      </c>
    </row>
    <row r="284" spans="1:13">
      <c r="A284" s="77" t="s">
        <v>1361</v>
      </c>
      <c r="C284" s="33" t="s">
        <v>401</v>
      </c>
      <c r="D284" s="33" t="s">
        <v>1871</v>
      </c>
      <c r="E284" s="33">
        <v>12500</v>
      </c>
      <c r="F284" s="80">
        <v>0.5</v>
      </c>
      <c r="G284" s="32" t="s">
        <v>1287</v>
      </c>
      <c r="H284" s="32" t="s">
        <v>437</v>
      </c>
      <c r="I284" s="81">
        <v>42367</v>
      </c>
      <c r="J284" s="32" t="s">
        <v>2381</v>
      </c>
      <c r="K284" s="32" t="s">
        <v>2382</v>
      </c>
      <c r="L284" s="104">
        <v>42370</v>
      </c>
      <c r="M284" s="104">
        <v>42735</v>
      </c>
    </row>
    <row r="285" spans="1:13">
      <c r="A285" s="77" t="s">
        <v>1361</v>
      </c>
      <c r="C285" s="33" t="s">
        <v>401</v>
      </c>
      <c r="D285" s="33" t="s">
        <v>1872</v>
      </c>
      <c r="E285" s="33">
        <v>5000</v>
      </c>
      <c r="F285" s="80">
        <v>0.5</v>
      </c>
      <c r="G285" s="32" t="s">
        <v>1287</v>
      </c>
      <c r="H285" s="32" t="s">
        <v>437</v>
      </c>
      <c r="I285" s="81">
        <v>42367</v>
      </c>
      <c r="J285" s="32" t="s">
        <v>2381</v>
      </c>
      <c r="K285" s="32" t="s">
        <v>2382</v>
      </c>
      <c r="L285" s="104">
        <v>42370</v>
      </c>
      <c r="M285" s="104">
        <v>42735</v>
      </c>
    </row>
    <row r="286" spans="1:13">
      <c r="A286" s="77" t="s">
        <v>1361</v>
      </c>
      <c r="C286" s="33" t="s">
        <v>401</v>
      </c>
      <c r="D286" s="33" t="s">
        <v>1873</v>
      </c>
      <c r="E286" s="33">
        <v>5000</v>
      </c>
      <c r="F286" s="80">
        <v>0.5</v>
      </c>
      <c r="G286" s="32" t="s">
        <v>1287</v>
      </c>
      <c r="H286" s="32" t="s">
        <v>437</v>
      </c>
      <c r="I286" s="81">
        <v>42367</v>
      </c>
      <c r="J286" s="32" t="s">
        <v>2381</v>
      </c>
      <c r="K286" s="32" t="s">
        <v>2382</v>
      </c>
      <c r="L286" s="104">
        <v>42370</v>
      </c>
      <c r="M286" s="104">
        <v>42735</v>
      </c>
    </row>
    <row r="287" spans="1:13">
      <c r="A287" s="77" t="s">
        <v>1361</v>
      </c>
      <c r="C287" s="33" t="s">
        <v>401</v>
      </c>
      <c r="D287" s="33" t="s">
        <v>1874</v>
      </c>
      <c r="E287" s="33">
        <v>5000</v>
      </c>
      <c r="F287" s="80">
        <v>0.5</v>
      </c>
      <c r="G287" s="32" t="s">
        <v>1287</v>
      </c>
      <c r="H287" s="32" t="s">
        <v>437</v>
      </c>
      <c r="I287" s="81">
        <v>42367</v>
      </c>
      <c r="J287" s="32" t="s">
        <v>2381</v>
      </c>
      <c r="K287" s="32" t="s">
        <v>2382</v>
      </c>
      <c r="L287" s="104">
        <v>42370</v>
      </c>
      <c r="M287" s="104">
        <v>42735</v>
      </c>
    </row>
    <row r="288" spans="1:13">
      <c r="A288" s="77" t="s">
        <v>1362</v>
      </c>
      <c r="C288" s="33" t="s">
        <v>1364</v>
      </c>
      <c r="D288" s="33" t="s">
        <v>1876</v>
      </c>
      <c r="E288" s="33">
        <v>1000000</v>
      </c>
      <c r="F288" s="80">
        <v>0.88</v>
      </c>
      <c r="G288" s="32" t="s">
        <v>1286</v>
      </c>
      <c r="H288" s="32" t="s">
        <v>436</v>
      </c>
      <c r="I288" s="81">
        <v>42367</v>
      </c>
      <c r="J288" s="32" t="s">
        <v>2387</v>
      </c>
      <c r="K288" s="32" t="s">
        <v>2388</v>
      </c>
      <c r="L288" s="104">
        <v>42370</v>
      </c>
      <c r="M288" s="104">
        <v>42735</v>
      </c>
    </row>
    <row r="289" spans="1:13">
      <c r="A289" s="77" t="s">
        <v>1365</v>
      </c>
      <c r="C289" s="33" t="s">
        <v>1367</v>
      </c>
      <c r="D289" s="33" t="s">
        <v>1875</v>
      </c>
      <c r="E289" s="33">
        <v>750000</v>
      </c>
      <c r="F289" s="80">
        <v>0.66</v>
      </c>
      <c r="G289" s="32" t="s">
        <v>1286</v>
      </c>
      <c r="H289" s="32" t="s">
        <v>436</v>
      </c>
      <c r="I289" s="81">
        <v>42367</v>
      </c>
      <c r="J289" s="32" t="s">
        <v>2385</v>
      </c>
      <c r="K289" s="32" t="s">
        <v>2386</v>
      </c>
      <c r="L289" s="104">
        <v>42370</v>
      </c>
      <c r="M289" s="104">
        <v>42735</v>
      </c>
    </row>
    <row r="290" spans="1:13">
      <c r="A290" s="77" t="s">
        <v>1371</v>
      </c>
      <c r="C290" s="33" t="s">
        <v>1373</v>
      </c>
      <c r="D290" s="33" t="s">
        <v>1140</v>
      </c>
      <c r="E290" s="33">
        <v>990000</v>
      </c>
      <c r="F290" s="80">
        <v>0.43</v>
      </c>
      <c r="G290" s="32" t="s">
        <v>1286</v>
      </c>
      <c r="H290" s="32" t="s">
        <v>436</v>
      </c>
      <c r="I290" s="81">
        <v>42367</v>
      </c>
      <c r="J290" s="32" t="s">
        <v>2383</v>
      </c>
      <c r="K290" s="32" t="s">
        <v>2384</v>
      </c>
      <c r="L290" s="104">
        <v>42370</v>
      </c>
      <c r="M290" s="104">
        <v>42735</v>
      </c>
    </row>
    <row r="291" spans="1:13">
      <c r="A291" s="77" t="s">
        <v>1368</v>
      </c>
      <c r="C291" s="33" t="s">
        <v>1370</v>
      </c>
      <c r="D291" s="33" t="s">
        <v>1877</v>
      </c>
      <c r="E291" s="33">
        <v>750000</v>
      </c>
      <c r="F291" s="80">
        <v>0.69</v>
      </c>
      <c r="G291" s="32" t="s">
        <v>1286</v>
      </c>
      <c r="H291" s="32" t="s">
        <v>436</v>
      </c>
      <c r="I291" s="81">
        <v>42367</v>
      </c>
      <c r="J291" s="32" t="s">
        <v>2389</v>
      </c>
      <c r="K291" s="32" t="s">
        <v>2390</v>
      </c>
      <c r="L291" s="104">
        <v>42370</v>
      </c>
      <c r="M291" s="104">
        <v>42735</v>
      </c>
    </row>
    <row r="292" spans="1:13">
      <c r="A292" s="77" t="s">
        <v>1374</v>
      </c>
      <c r="C292" s="33" t="s">
        <v>299</v>
      </c>
      <c r="D292" s="33" t="s">
        <v>1658</v>
      </c>
      <c r="E292" s="33">
        <v>91100</v>
      </c>
      <c r="F292" s="80">
        <v>0.05</v>
      </c>
      <c r="G292" s="32" t="s">
        <v>1279</v>
      </c>
      <c r="H292" s="32" t="s">
        <v>434</v>
      </c>
      <c r="I292" s="81">
        <v>42367</v>
      </c>
      <c r="J292" s="32" t="s">
        <v>890</v>
      </c>
      <c r="K292" s="32" t="s">
        <v>2391</v>
      </c>
      <c r="L292" s="104">
        <v>42370</v>
      </c>
      <c r="M292" s="104">
        <v>42735</v>
      </c>
    </row>
    <row r="293" spans="1:13">
      <c r="A293" s="77" t="s">
        <v>1374</v>
      </c>
      <c r="C293" s="33" t="s">
        <v>299</v>
      </c>
      <c r="D293" s="33" t="s">
        <v>1659</v>
      </c>
      <c r="E293" s="33">
        <v>90600</v>
      </c>
      <c r="F293" s="80">
        <v>0.05</v>
      </c>
      <c r="G293" s="32" t="s">
        <v>1279</v>
      </c>
      <c r="H293" s="32" t="s">
        <v>435</v>
      </c>
      <c r="I293" s="81">
        <v>42367</v>
      </c>
      <c r="J293" s="32" t="s">
        <v>891</v>
      </c>
      <c r="K293" s="32" t="s">
        <v>2391</v>
      </c>
      <c r="L293" s="104">
        <v>42370</v>
      </c>
      <c r="M293" s="104">
        <v>42735</v>
      </c>
    </row>
    <row r="294" spans="1:13">
      <c r="A294" s="77" t="s">
        <v>1374</v>
      </c>
      <c r="C294" s="33" t="s">
        <v>299</v>
      </c>
      <c r="D294" s="33" t="s">
        <v>1878</v>
      </c>
      <c r="E294" s="33">
        <v>2100</v>
      </c>
      <c r="F294" s="80">
        <v>0.31</v>
      </c>
      <c r="G294" s="32" t="s">
        <v>1287</v>
      </c>
      <c r="H294" s="32" t="s">
        <v>437</v>
      </c>
      <c r="I294" s="81">
        <v>42367</v>
      </c>
      <c r="J294" s="32" t="s">
        <v>2392</v>
      </c>
      <c r="K294" s="32" t="s">
        <v>2393</v>
      </c>
      <c r="L294" s="104">
        <v>42370</v>
      </c>
      <c r="M294" s="104">
        <v>42735</v>
      </c>
    </row>
    <row r="295" spans="1:13">
      <c r="A295" s="77" t="s">
        <v>1385</v>
      </c>
      <c r="C295" s="33" t="s">
        <v>310</v>
      </c>
      <c r="D295" s="33" t="s">
        <v>1658</v>
      </c>
      <c r="E295" s="33">
        <v>21900</v>
      </c>
      <c r="F295" s="80">
        <v>0.05</v>
      </c>
      <c r="G295" s="32" t="s">
        <v>1279</v>
      </c>
      <c r="H295" s="32" t="s">
        <v>434</v>
      </c>
      <c r="I295" s="81">
        <v>42367</v>
      </c>
      <c r="J295" s="32" t="s">
        <v>2394</v>
      </c>
      <c r="K295" s="32" t="s">
        <v>2395</v>
      </c>
      <c r="L295" s="104">
        <v>42370</v>
      </c>
      <c r="M295" s="104">
        <v>42735</v>
      </c>
    </row>
    <row r="296" spans="1:13">
      <c r="A296" s="77" t="s">
        <v>1385</v>
      </c>
      <c r="C296" s="33" t="s">
        <v>310</v>
      </c>
      <c r="D296" s="33" t="s">
        <v>1659</v>
      </c>
      <c r="E296" s="33">
        <v>2100</v>
      </c>
      <c r="F296" s="80">
        <v>0.05</v>
      </c>
      <c r="G296" s="32" t="s">
        <v>1279</v>
      </c>
      <c r="H296" s="32" t="s">
        <v>435</v>
      </c>
      <c r="I296" s="81">
        <v>42367</v>
      </c>
      <c r="J296" s="32" t="s">
        <v>2396</v>
      </c>
      <c r="K296" s="32" t="s">
        <v>2395</v>
      </c>
      <c r="L296" s="104">
        <v>42370</v>
      </c>
      <c r="M296" s="104">
        <v>42735</v>
      </c>
    </row>
    <row r="297" spans="1:13">
      <c r="A297" s="77" t="s">
        <v>1385</v>
      </c>
      <c r="C297" s="33" t="s">
        <v>310</v>
      </c>
      <c r="D297" s="33" t="s">
        <v>1879</v>
      </c>
      <c r="E297" s="33">
        <v>840</v>
      </c>
      <c r="F297" s="80">
        <v>0</v>
      </c>
      <c r="G297" s="32" t="s">
        <v>1281</v>
      </c>
      <c r="H297" s="32" t="s">
        <v>434</v>
      </c>
      <c r="I297" s="81">
        <v>42367</v>
      </c>
      <c r="J297" s="32" t="s">
        <v>2394</v>
      </c>
      <c r="K297" s="32" t="s">
        <v>2397</v>
      </c>
      <c r="L297" s="104">
        <v>42370</v>
      </c>
      <c r="M297" s="104">
        <v>42735</v>
      </c>
    </row>
    <row r="298" spans="1:13">
      <c r="A298" s="77" t="s">
        <v>1385</v>
      </c>
      <c r="C298" s="33" t="s">
        <v>310</v>
      </c>
      <c r="D298" s="33" t="s">
        <v>1880</v>
      </c>
      <c r="E298" s="33">
        <v>420</v>
      </c>
      <c r="F298" s="80">
        <v>0</v>
      </c>
      <c r="G298" s="32" t="s">
        <v>1281</v>
      </c>
      <c r="H298" s="32" t="s">
        <v>434</v>
      </c>
      <c r="I298" s="81">
        <v>42367</v>
      </c>
      <c r="J298" s="32" t="s">
        <v>2394</v>
      </c>
      <c r="K298" s="32" t="s">
        <v>2397</v>
      </c>
      <c r="L298" s="104">
        <v>42370</v>
      </c>
      <c r="M298" s="104">
        <v>42735</v>
      </c>
    </row>
    <row r="299" spans="1:13">
      <c r="A299" s="77" t="s">
        <v>1385</v>
      </c>
      <c r="C299" s="33" t="s">
        <v>310</v>
      </c>
      <c r="D299" s="33" t="s">
        <v>1881</v>
      </c>
      <c r="E299" s="33">
        <v>420</v>
      </c>
      <c r="F299" s="80">
        <v>0</v>
      </c>
      <c r="G299" s="32" t="s">
        <v>1281</v>
      </c>
      <c r="H299" s="32" t="s">
        <v>434</v>
      </c>
      <c r="I299" s="81">
        <v>42367</v>
      </c>
      <c r="J299" s="32" t="s">
        <v>2394</v>
      </c>
      <c r="K299" s="32" t="s">
        <v>2397</v>
      </c>
      <c r="L299" s="104">
        <v>42370</v>
      </c>
      <c r="M299" s="104">
        <v>42735</v>
      </c>
    </row>
    <row r="300" spans="1:13">
      <c r="A300" s="77" t="s">
        <v>1326</v>
      </c>
      <c r="C300" s="33" t="s">
        <v>316</v>
      </c>
      <c r="D300" s="33" t="s">
        <v>1658</v>
      </c>
      <c r="E300" s="33">
        <v>50600</v>
      </c>
      <c r="F300" s="80">
        <v>0.05</v>
      </c>
      <c r="G300" s="32" t="s">
        <v>1279</v>
      </c>
      <c r="H300" s="32" t="s">
        <v>434</v>
      </c>
      <c r="I300" s="81">
        <v>42367</v>
      </c>
      <c r="J300" s="32" t="s">
        <v>911</v>
      </c>
      <c r="K300" s="32" t="s">
        <v>2398</v>
      </c>
      <c r="L300" s="104">
        <v>42370</v>
      </c>
      <c r="M300" s="104">
        <v>42735</v>
      </c>
    </row>
    <row r="301" spans="1:13">
      <c r="A301" s="77" t="s">
        <v>1326</v>
      </c>
      <c r="C301" s="33" t="s">
        <v>316</v>
      </c>
      <c r="D301" s="33" t="s">
        <v>1659</v>
      </c>
      <c r="E301" s="33">
        <v>5500</v>
      </c>
      <c r="F301" s="80">
        <v>0.05</v>
      </c>
      <c r="G301" s="32" t="s">
        <v>1279</v>
      </c>
      <c r="H301" s="32" t="s">
        <v>435</v>
      </c>
      <c r="I301" s="81">
        <v>42367</v>
      </c>
      <c r="J301" s="32" t="s">
        <v>912</v>
      </c>
      <c r="K301" s="32" t="s">
        <v>2398</v>
      </c>
      <c r="L301" s="104">
        <v>42370</v>
      </c>
      <c r="M301" s="104">
        <v>42735</v>
      </c>
    </row>
    <row r="302" spans="1:13">
      <c r="A302" s="77" t="s">
        <v>1326</v>
      </c>
      <c r="C302" s="33" t="s">
        <v>316</v>
      </c>
      <c r="D302" s="33" t="s">
        <v>1882</v>
      </c>
      <c r="E302" s="33">
        <v>420</v>
      </c>
      <c r="F302" s="80">
        <v>0</v>
      </c>
      <c r="G302" s="32" t="s">
        <v>1281</v>
      </c>
      <c r="H302" s="32" t="s">
        <v>434</v>
      </c>
      <c r="I302" s="81">
        <v>42367</v>
      </c>
      <c r="J302" s="32" t="s">
        <v>911</v>
      </c>
      <c r="K302" s="32" t="s">
        <v>2399</v>
      </c>
      <c r="L302" s="104">
        <v>42370</v>
      </c>
      <c r="M302" s="104">
        <v>42735</v>
      </c>
    </row>
    <row r="303" spans="1:13">
      <c r="A303" s="77" t="s">
        <v>1326</v>
      </c>
      <c r="C303" s="33" t="s">
        <v>316</v>
      </c>
      <c r="D303" s="33" t="s">
        <v>1883</v>
      </c>
      <c r="E303" s="33">
        <v>330</v>
      </c>
      <c r="F303" s="80">
        <v>0</v>
      </c>
      <c r="G303" s="32" t="s">
        <v>1281</v>
      </c>
      <c r="H303" s="32" t="s">
        <v>434</v>
      </c>
      <c r="I303" s="81">
        <v>42367</v>
      </c>
      <c r="J303" s="32" t="s">
        <v>911</v>
      </c>
      <c r="K303" s="32" t="s">
        <v>2399</v>
      </c>
      <c r="L303" s="104">
        <v>42370</v>
      </c>
      <c r="M303" s="104">
        <v>42735</v>
      </c>
    </row>
    <row r="304" spans="1:13">
      <c r="A304" s="77" t="s">
        <v>1402</v>
      </c>
      <c r="C304" s="33" t="s">
        <v>373</v>
      </c>
      <c r="D304" s="33" t="s">
        <v>1658</v>
      </c>
      <c r="E304" s="33">
        <v>86000</v>
      </c>
      <c r="F304" s="80">
        <v>0.05</v>
      </c>
      <c r="G304" s="32" t="s">
        <v>1279</v>
      </c>
      <c r="H304" s="32" t="s">
        <v>434</v>
      </c>
      <c r="I304" s="81">
        <v>42367</v>
      </c>
      <c r="J304" s="32" t="s">
        <v>913</v>
      </c>
      <c r="K304" s="32" t="s">
        <v>2400</v>
      </c>
      <c r="L304" s="104">
        <v>42370</v>
      </c>
      <c r="M304" s="104">
        <v>42735</v>
      </c>
    </row>
    <row r="305" spans="1:13">
      <c r="A305" s="77" t="s">
        <v>1402</v>
      </c>
      <c r="C305" s="33" t="s">
        <v>373</v>
      </c>
      <c r="D305" s="33" t="s">
        <v>1659</v>
      </c>
      <c r="E305" s="33">
        <v>57300</v>
      </c>
      <c r="F305" s="80">
        <v>0.05</v>
      </c>
      <c r="G305" s="32" t="s">
        <v>1279</v>
      </c>
      <c r="H305" s="32" t="s">
        <v>435</v>
      </c>
      <c r="I305" s="81">
        <v>42367</v>
      </c>
      <c r="J305" s="32" t="s">
        <v>914</v>
      </c>
      <c r="K305" s="32" t="s">
        <v>2400</v>
      </c>
      <c r="L305" s="104">
        <v>42370</v>
      </c>
      <c r="M305" s="104">
        <v>42735</v>
      </c>
    </row>
    <row r="306" spans="1:13">
      <c r="A306" s="77" t="s">
        <v>1402</v>
      </c>
      <c r="C306" s="33" t="s">
        <v>373</v>
      </c>
      <c r="D306" s="33" t="s">
        <v>1884</v>
      </c>
      <c r="E306" s="33">
        <v>7500</v>
      </c>
      <c r="F306" s="80">
        <v>0.05</v>
      </c>
      <c r="G306" s="32" t="s">
        <v>1280</v>
      </c>
      <c r="H306" s="32" t="s">
        <v>434</v>
      </c>
      <c r="I306" s="81">
        <v>42367</v>
      </c>
      <c r="J306" s="32" t="s">
        <v>913</v>
      </c>
      <c r="K306" s="32" t="s">
        <v>2401</v>
      </c>
      <c r="L306" s="104">
        <v>42370</v>
      </c>
      <c r="M306" s="104">
        <v>42735</v>
      </c>
    </row>
    <row r="307" spans="1:13">
      <c r="A307" s="77" t="s">
        <v>1402</v>
      </c>
      <c r="C307" s="33" t="s">
        <v>373</v>
      </c>
      <c r="D307" s="33" t="s">
        <v>1885</v>
      </c>
      <c r="E307" s="33">
        <v>630</v>
      </c>
      <c r="F307" s="80">
        <v>0</v>
      </c>
      <c r="G307" s="32" t="s">
        <v>1281</v>
      </c>
      <c r="H307" s="32" t="s">
        <v>434</v>
      </c>
      <c r="I307" s="81">
        <v>42367</v>
      </c>
      <c r="J307" s="32" t="s">
        <v>913</v>
      </c>
      <c r="K307" s="32" t="s">
        <v>2402</v>
      </c>
      <c r="L307" s="104">
        <v>42370</v>
      </c>
      <c r="M307" s="104">
        <v>42735</v>
      </c>
    </row>
    <row r="308" spans="1:13">
      <c r="A308" s="77" t="s">
        <v>1402</v>
      </c>
      <c r="C308" s="33" t="s">
        <v>373</v>
      </c>
      <c r="D308" s="33" t="s">
        <v>1886</v>
      </c>
      <c r="E308" s="33">
        <v>31200</v>
      </c>
      <c r="F308" s="80">
        <v>0.97</v>
      </c>
      <c r="G308" s="32" t="s">
        <v>1282</v>
      </c>
      <c r="H308" s="32" t="s">
        <v>434</v>
      </c>
      <c r="I308" s="81">
        <v>42367</v>
      </c>
      <c r="J308" s="32" t="s">
        <v>913</v>
      </c>
      <c r="K308" s="32" t="s">
        <v>2403</v>
      </c>
      <c r="L308" s="104">
        <v>42370</v>
      </c>
      <c r="M308" s="104">
        <v>42735</v>
      </c>
    </row>
    <row r="309" spans="1:13">
      <c r="A309" s="77" t="s">
        <v>1402</v>
      </c>
      <c r="C309" s="33" t="s">
        <v>373</v>
      </c>
      <c r="D309" s="33" t="s">
        <v>1887</v>
      </c>
      <c r="E309" s="33">
        <v>9700</v>
      </c>
      <c r="F309" s="80">
        <v>0.66</v>
      </c>
      <c r="G309" s="32" t="s">
        <v>1282</v>
      </c>
      <c r="H309" s="32" t="s">
        <v>434</v>
      </c>
      <c r="I309" s="81">
        <v>42367</v>
      </c>
      <c r="J309" s="32" t="s">
        <v>913</v>
      </c>
      <c r="K309" s="32" t="s">
        <v>2403</v>
      </c>
      <c r="L309" s="104">
        <v>42370</v>
      </c>
      <c r="M309" s="104">
        <v>42735</v>
      </c>
    </row>
    <row r="310" spans="1:13">
      <c r="A310" s="77" t="s">
        <v>1428</v>
      </c>
      <c r="C310" s="33" t="s">
        <v>374</v>
      </c>
      <c r="D310" s="33" t="s">
        <v>1658</v>
      </c>
      <c r="E310" s="33">
        <v>44300</v>
      </c>
      <c r="F310" s="80">
        <v>0.05</v>
      </c>
      <c r="G310" s="32" t="s">
        <v>1279</v>
      </c>
      <c r="H310" s="32" t="s">
        <v>434</v>
      </c>
      <c r="I310" s="81">
        <v>42367</v>
      </c>
      <c r="J310" s="32" t="s">
        <v>923</v>
      </c>
      <c r="K310" s="32" t="s">
        <v>2404</v>
      </c>
      <c r="L310" s="104">
        <v>42370</v>
      </c>
      <c r="M310" s="104">
        <v>42735</v>
      </c>
    </row>
    <row r="311" spans="1:13">
      <c r="A311" s="77" t="s">
        <v>1428</v>
      </c>
      <c r="C311" s="33" t="s">
        <v>374</v>
      </c>
      <c r="D311" s="33" t="s">
        <v>1659</v>
      </c>
      <c r="E311" s="33">
        <v>21400</v>
      </c>
      <c r="F311" s="80">
        <v>0.05</v>
      </c>
      <c r="G311" s="32" t="s">
        <v>1279</v>
      </c>
      <c r="H311" s="32" t="s">
        <v>435</v>
      </c>
      <c r="I311" s="81">
        <v>42367</v>
      </c>
      <c r="J311" s="32" t="s">
        <v>924</v>
      </c>
      <c r="K311" s="32" t="s">
        <v>2404</v>
      </c>
      <c r="L311" s="104">
        <v>42370</v>
      </c>
      <c r="M311" s="104">
        <v>42735</v>
      </c>
    </row>
    <row r="312" spans="1:13">
      <c r="A312" s="77" t="s">
        <v>1428</v>
      </c>
      <c r="C312" s="33" t="s">
        <v>374</v>
      </c>
      <c r="D312" s="33" t="s">
        <v>1888</v>
      </c>
      <c r="E312" s="33">
        <v>10000</v>
      </c>
      <c r="F312" s="80">
        <v>0.05</v>
      </c>
      <c r="G312" s="32" t="s">
        <v>1280</v>
      </c>
      <c r="H312" s="32" t="s">
        <v>434</v>
      </c>
      <c r="I312" s="81">
        <v>42367</v>
      </c>
      <c r="J312" s="32" t="s">
        <v>923</v>
      </c>
      <c r="K312" s="32" t="s">
        <v>2405</v>
      </c>
      <c r="L312" s="104">
        <v>42370</v>
      </c>
      <c r="M312" s="104">
        <v>42735</v>
      </c>
    </row>
    <row r="313" spans="1:13">
      <c r="A313" s="77" t="s">
        <v>1428</v>
      </c>
      <c r="C313" s="33" t="s">
        <v>374</v>
      </c>
      <c r="D313" s="33" t="s">
        <v>1889</v>
      </c>
      <c r="E313" s="33">
        <v>5700</v>
      </c>
      <c r="F313" s="80">
        <v>0.12</v>
      </c>
      <c r="G313" s="32" t="s">
        <v>1283</v>
      </c>
      <c r="H313" s="32" t="s">
        <v>436</v>
      </c>
      <c r="I313" s="81">
        <v>42367</v>
      </c>
      <c r="J313" s="32" t="s">
        <v>2406</v>
      </c>
      <c r="K313" s="32" t="s">
        <v>2407</v>
      </c>
      <c r="L313" s="104">
        <v>42370</v>
      </c>
      <c r="M313" s="104">
        <v>42735</v>
      </c>
    </row>
    <row r="314" spans="1:13">
      <c r="A314" s="77" t="s">
        <v>1426</v>
      </c>
      <c r="C314" s="33" t="s">
        <v>320</v>
      </c>
      <c r="D314" s="33" t="s">
        <v>1658</v>
      </c>
      <c r="E314" s="33">
        <v>77400</v>
      </c>
      <c r="F314" s="80">
        <v>0.05</v>
      </c>
      <c r="G314" s="32" t="s">
        <v>1279</v>
      </c>
      <c r="H314" s="32" t="s">
        <v>434</v>
      </c>
      <c r="I314" s="81">
        <v>42367</v>
      </c>
      <c r="J314" s="32" t="s">
        <v>2408</v>
      </c>
      <c r="K314" s="32" t="s">
        <v>2409</v>
      </c>
      <c r="L314" s="104">
        <v>42370</v>
      </c>
      <c r="M314" s="104">
        <v>42735</v>
      </c>
    </row>
    <row r="315" spans="1:13">
      <c r="A315" s="77" t="s">
        <v>1426</v>
      </c>
      <c r="C315" s="33" t="s">
        <v>320</v>
      </c>
      <c r="D315" s="33" t="s">
        <v>1659</v>
      </c>
      <c r="E315" s="33">
        <v>1000</v>
      </c>
      <c r="F315" s="80">
        <v>0.05</v>
      </c>
      <c r="G315" s="32" t="s">
        <v>1279</v>
      </c>
      <c r="H315" s="32" t="s">
        <v>435</v>
      </c>
      <c r="I315" s="81">
        <v>42367</v>
      </c>
      <c r="J315" s="32" t="s">
        <v>2410</v>
      </c>
      <c r="K315" s="32" t="s">
        <v>2409</v>
      </c>
      <c r="L315" s="104">
        <v>42370</v>
      </c>
      <c r="M315" s="104">
        <v>42735</v>
      </c>
    </row>
    <row r="316" spans="1:13">
      <c r="A316" s="77" t="s">
        <v>1426</v>
      </c>
      <c r="C316" s="33" t="s">
        <v>320</v>
      </c>
      <c r="D316" s="33" t="s">
        <v>1890</v>
      </c>
      <c r="E316" s="33">
        <v>200</v>
      </c>
      <c r="F316" s="80">
        <v>0</v>
      </c>
      <c r="G316" s="32" t="s">
        <v>1281</v>
      </c>
      <c r="H316" s="32" t="s">
        <v>434</v>
      </c>
      <c r="I316" s="81">
        <v>42367</v>
      </c>
      <c r="J316" s="32" t="s">
        <v>2408</v>
      </c>
      <c r="K316" s="32" t="s">
        <v>2411</v>
      </c>
      <c r="L316" s="104">
        <v>42370</v>
      </c>
      <c r="M316" s="104">
        <v>42735</v>
      </c>
    </row>
    <row r="317" spans="1:13">
      <c r="A317" s="77" t="s">
        <v>1534</v>
      </c>
      <c r="C317" s="33" t="s">
        <v>273</v>
      </c>
      <c r="D317" s="33" t="s">
        <v>1897</v>
      </c>
      <c r="E317" s="33">
        <v>3000</v>
      </c>
      <c r="F317" s="80">
        <v>0.2</v>
      </c>
      <c r="G317" s="32" t="s">
        <v>1284</v>
      </c>
      <c r="H317" s="32" t="s">
        <v>5</v>
      </c>
      <c r="I317" s="81">
        <v>42367</v>
      </c>
      <c r="J317" s="32" t="s">
        <v>995</v>
      </c>
      <c r="K317" s="32" t="s">
        <v>2412</v>
      </c>
      <c r="L317" s="104">
        <v>42370</v>
      </c>
      <c r="M317" s="104">
        <v>42735</v>
      </c>
    </row>
    <row r="318" spans="1:13">
      <c r="A318" s="77" t="s">
        <v>1534</v>
      </c>
      <c r="C318" s="33" t="s">
        <v>273</v>
      </c>
      <c r="D318" s="33" t="s">
        <v>1891</v>
      </c>
      <c r="E318" s="33">
        <v>180000</v>
      </c>
      <c r="F318" s="80">
        <v>0.13</v>
      </c>
      <c r="G318" s="32" t="s">
        <v>1284</v>
      </c>
      <c r="H318" s="32" t="s">
        <v>437</v>
      </c>
      <c r="I318" s="81">
        <v>42367</v>
      </c>
      <c r="J318" s="32" t="s">
        <v>993</v>
      </c>
      <c r="K318" s="32" t="s">
        <v>2412</v>
      </c>
      <c r="L318" s="104">
        <v>42370</v>
      </c>
      <c r="M318" s="104">
        <v>42735</v>
      </c>
    </row>
    <row r="319" spans="1:13">
      <c r="A319" s="77" t="s">
        <v>1534</v>
      </c>
      <c r="C319" s="33" t="s">
        <v>273</v>
      </c>
      <c r="D319" s="33" t="s">
        <v>1898</v>
      </c>
      <c r="E319" s="33">
        <v>2800</v>
      </c>
      <c r="F319" s="80">
        <v>0.15</v>
      </c>
      <c r="G319" s="32" t="s">
        <v>1284</v>
      </c>
      <c r="H319" s="32" t="s">
        <v>5</v>
      </c>
      <c r="I319" s="81">
        <v>42367</v>
      </c>
      <c r="J319" s="32" t="s">
        <v>995</v>
      </c>
      <c r="K319" s="32" t="s">
        <v>2412</v>
      </c>
      <c r="L319" s="104">
        <v>42370</v>
      </c>
      <c r="M319" s="104">
        <v>42735</v>
      </c>
    </row>
    <row r="320" spans="1:13">
      <c r="A320" s="77" t="s">
        <v>1534</v>
      </c>
      <c r="C320" s="33" t="s">
        <v>273</v>
      </c>
      <c r="D320" s="33" t="s">
        <v>1892</v>
      </c>
      <c r="E320" s="33">
        <v>457000</v>
      </c>
      <c r="F320" s="80">
        <v>0.21</v>
      </c>
      <c r="G320" s="32" t="s">
        <v>1284</v>
      </c>
      <c r="H320" s="32" t="s">
        <v>434</v>
      </c>
      <c r="I320" s="81">
        <v>42367</v>
      </c>
      <c r="J320" s="32" t="s">
        <v>994</v>
      </c>
      <c r="K320" s="32" t="s">
        <v>2412</v>
      </c>
      <c r="L320" s="104">
        <v>42370</v>
      </c>
      <c r="M320" s="104">
        <v>42735</v>
      </c>
    </row>
    <row r="321" spans="1:13">
      <c r="A321" s="77" t="s">
        <v>1534</v>
      </c>
      <c r="C321" s="33" t="s">
        <v>273</v>
      </c>
      <c r="D321" s="33" t="s">
        <v>1893</v>
      </c>
      <c r="E321" s="33">
        <v>50500</v>
      </c>
      <c r="F321" s="80">
        <v>7.0000000000000007E-2</v>
      </c>
      <c r="G321" s="32" t="s">
        <v>1284</v>
      </c>
      <c r="H321" s="32" t="s">
        <v>434</v>
      </c>
      <c r="I321" s="81">
        <v>42367</v>
      </c>
      <c r="J321" s="32" t="s">
        <v>994</v>
      </c>
      <c r="K321" s="32" t="s">
        <v>2412</v>
      </c>
      <c r="L321" s="104">
        <v>42370</v>
      </c>
      <c r="M321" s="104">
        <v>42735</v>
      </c>
    </row>
    <row r="322" spans="1:13">
      <c r="A322" s="77" t="s">
        <v>1534</v>
      </c>
      <c r="C322" s="33" t="s">
        <v>273</v>
      </c>
      <c r="D322" s="33" t="s">
        <v>1894</v>
      </c>
      <c r="E322" s="33">
        <v>70200</v>
      </c>
      <c r="F322" s="80">
        <v>0.05</v>
      </c>
      <c r="G322" s="32" t="s">
        <v>1284</v>
      </c>
      <c r="H322" s="32" t="s">
        <v>434</v>
      </c>
      <c r="I322" s="81">
        <v>42367</v>
      </c>
      <c r="J322" s="32" t="s">
        <v>994</v>
      </c>
      <c r="K322" s="32" t="s">
        <v>2412</v>
      </c>
      <c r="L322" s="104">
        <v>42370</v>
      </c>
      <c r="M322" s="104">
        <v>42735</v>
      </c>
    </row>
    <row r="323" spans="1:13">
      <c r="A323" s="77" t="s">
        <v>1534</v>
      </c>
      <c r="C323" s="33" t="s">
        <v>273</v>
      </c>
      <c r="D323" s="33" t="s">
        <v>1895</v>
      </c>
      <c r="E323" s="33">
        <v>420800</v>
      </c>
      <c r="F323" s="80">
        <v>0.11</v>
      </c>
      <c r="G323" s="32" t="s">
        <v>1284</v>
      </c>
      <c r="H323" s="32" t="s">
        <v>434</v>
      </c>
      <c r="I323" s="81">
        <v>42367</v>
      </c>
      <c r="J323" s="32" t="s">
        <v>994</v>
      </c>
      <c r="K323" s="32" t="s">
        <v>2412</v>
      </c>
      <c r="L323" s="104">
        <v>42370</v>
      </c>
      <c r="M323" s="104">
        <v>42735</v>
      </c>
    </row>
    <row r="324" spans="1:13">
      <c r="A324" s="77" t="s">
        <v>1534</v>
      </c>
      <c r="C324" s="33" t="s">
        <v>273</v>
      </c>
      <c r="D324" s="33" t="s">
        <v>1896</v>
      </c>
      <c r="E324" s="33">
        <v>41700</v>
      </c>
      <c r="F324" s="80">
        <v>0.19</v>
      </c>
      <c r="G324" s="32" t="s">
        <v>1284</v>
      </c>
      <c r="H324" s="32" t="s">
        <v>434</v>
      </c>
      <c r="I324" s="81">
        <v>42367</v>
      </c>
      <c r="J324" s="32" t="s">
        <v>994</v>
      </c>
      <c r="K324" s="32" t="s">
        <v>2412</v>
      </c>
      <c r="L324" s="104">
        <v>42370</v>
      </c>
      <c r="M324" s="104">
        <v>42735</v>
      </c>
    </row>
    <row r="325" spans="1:13">
      <c r="A325" s="77" t="s">
        <v>1534</v>
      </c>
      <c r="C325" s="33" t="s">
        <v>273</v>
      </c>
      <c r="D325" s="33" t="s">
        <v>1899</v>
      </c>
      <c r="E325" s="33">
        <v>14700</v>
      </c>
      <c r="F325" s="80">
        <v>0.25</v>
      </c>
      <c r="G325" s="32" t="s">
        <v>1284</v>
      </c>
      <c r="H325" s="32" t="s">
        <v>5</v>
      </c>
      <c r="I325" s="81">
        <v>42367</v>
      </c>
      <c r="J325" s="32" t="s">
        <v>995</v>
      </c>
      <c r="K325" s="32" t="s">
        <v>2412</v>
      </c>
      <c r="L325" s="104">
        <v>42370</v>
      </c>
      <c r="M325" s="104">
        <v>42735</v>
      </c>
    </row>
    <row r="326" spans="1:13">
      <c r="A326" s="77" t="s">
        <v>1534</v>
      </c>
      <c r="C326" s="33" t="s">
        <v>273</v>
      </c>
      <c r="D326" s="33" t="s">
        <v>1900</v>
      </c>
      <c r="E326" s="33">
        <v>4600</v>
      </c>
      <c r="F326" s="80">
        <v>0.18</v>
      </c>
      <c r="G326" s="32" t="s">
        <v>1284</v>
      </c>
      <c r="H326" s="32" t="s">
        <v>5</v>
      </c>
      <c r="I326" s="81">
        <v>42367</v>
      </c>
      <c r="J326" s="32" t="s">
        <v>995</v>
      </c>
      <c r="K326" s="32" t="s">
        <v>2412</v>
      </c>
      <c r="L326" s="104">
        <v>42370</v>
      </c>
      <c r="M326" s="104">
        <v>42735</v>
      </c>
    </row>
    <row r="327" spans="1:13">
      <c r="A327" s="77" t="s">
        <v>1534</v>
      </c>
      <c r="C327" s="33" t="s">
        <v>273</v>
      </c>
      <c r="D327" s="33" t="s">
        <v>1901</v>
      </c>
      <c r="E327" s="33">
        <v>57200</v>
      </c>
      <c r="F327" s="80">
        <v>0.05</v>
      </c>
      <c r="G327" s="32" t="s">
        <v>1284</v>
      </c>
      <c r="H327" s="32" t="s">
        <v>5</v>
      </c>
      <c r="I327" s="81">
        <v>42367</v>
      </c>
      <c r="J327" s="32" t="s">
        <v>995</v>
      </c>
      <c r="K327" s="32" t="s">
        <v>2412</v>
      </c>
      <c r="L327" s="104">
        <v>42370</v>
      </c>
      <c r="M327" s="104">
        <v>42735</v>
      </c>
    </row>
    <row r="328" spans="1:13">
      <c r="A328" s="77" t="s">
        <v>1534</v>
      </c>
      <c r="C328" s="33" t="s">
        <v>273</v>
      </c>
      <c r="D328" s="33" t="s">
        <v>1902</v>
      </c>
      <c r="E328" s="33">
        <v>26500</v>
      </c>
      <c r="F328" s="80">
        <v>0.23</v>
      </c>
      <c r="G328" s="32" t="s">
        <v>1284</v>
      </c>
      <c r="H328" s="32" t="s">
        <v>5</v>
      </c>
      <c r="I328" s="81">
        <v>42367</v>
      </c>
      <c r="J328" s="32" t="s">
        <v>995</v>
      </c>
      <c r="K328" s="32" t="s">
        <v>2412</v>
      </c>
      <c r="L328" s="104">
        <v>42370</v>
      </c>
      <c r="M328" s="104">
        <v>42735</v>
      </c>
    </row>
    <row r="329" spans="1:13">
      <c r="A329" s="77" t="s">
        <v>1634</v>
      </c>
      <c r="C329" s="33" t="s">
        <v>1115</v>
      </c>
      <c r="D329" s="33" t="s">
        <v>1903</v>
      </c>
      <c r="E329" s="33">
        <v>6300</v>
      </c>
      <c r="F329" s="80">
        <v>0.1</v>
      </c>
      <c r="G329" s="32" t="s">
        <v>1287</v>
      </c>
      <c r="H329" s="32" t="s">
        <v>437</v>
      </c>
      <c r="I329" s="81">
        <v>42367</v>
      </c>
      <c r="J329" s="32" t="s">
        <v>1141</v>
      </c>
      <c r="K329" s="32" t="s">
        <v>2413</v>
      </c>
      <c r="L329" s="104">
        <v>42370</v>
      </c>
      <c r="M329" s="104">
        <v>42735</v>
      </c>
    </row>
    <row r="330" spans="1:13">
      <c r="A330" s="77" t="s">
        <v>1634</v>
      </c>
      <c r="C330" s="33" t="s">
        <v>1115</v>
      </c>
      <c r="D330" s="33" t="s">
        <v>1904</v>
      </c>
      <c r="E330" s="33">
        <v>11300</v>
      </c>
      <c r="F330" s="80">
        <v>0.1</v>
      </c>
      <c r="G330" s="32" t="s">
        <v>1287</v>
      </c>
      <c r="H330" s="32" t="s">
        <v>437</v>
      </c>
      <c r="I330" s="81">
        <v>42367</v>
      </c>
      <c r="J330" s="32" t="s">
        <v>1141</v>
      </c>
      <c r="K330" s="32" t="s">
        <v>2413</v>
      </c>
      <c r="L330" s="104">
        <v>42370</v>
      </c>
      <c r="M330" s="104">
        <v>42735</v>
      </c>
    </row>
    <row r="331" spans="1:13">
      <c r="A331" s="77" t="s">
        <v>1524</v>
      </c>
      <c r="C331" s="33" t="s">
        <v>275</v>
      </c>
      <c r="D331" s="33" t="s">
        <v>1658</v>
      </c>
      <c r="E331" s="33">
        <v>297400</v>
      </c>
      <c r="F331" s="80">
        <v>0.05</v>
      </c>
      <c r="G331" s="32" t="s">
        <v>1279</v>
      </c>
      <c r="H331" s="32" t="s">
        <v>434</v>
      </c>
      <c r="I331" s="81">
        <v>42367</v>
      </c>
      <c r="J331" s="32" t="s">
        <v>984</v>
      </c>
      <c r="K331" s="32" t="s">
        <v>2414</v>
      </c>
      <c r="L331" s="104">
        <v>42370</v>
      </c>
      <c r="M331" s="104">
        <v>42735</v>
      </c>
    </row>
    <row r="332" spans="1:13">
      <c r="A332" s="77" t="s">
        <v>1524</v>
      </c>
      <c r="C332" s="33" t="s">
        <v>275</v>
      </c>
      <c r="D332" s="33" t="s">
        <v>1659</v>
      </c>
      <c r="E332" s="33">
        <v>33000</v>
      </c>
      <c r="F332" s="80">
        <v>0.05</v>
      </c>
      <c r="G332" s="32" t="s">
        <v>1279</v>
      </c>
      <c r="H332" s="32" t="s">
        <v>435</v>
      </c>
      <c r="I332" s="81">
        <v>42367</v>
      </c>
      <c r="J332" s="32" t="s">
        <v>985</v>
      </c>
      <c r="K332" s="32" t="s">
        <v>2414</v>
      </c>
      <c r="L332" s="104">
        <v>42370</v>
      </c>
      <c r="M332" s="104">
        <v>42735</v>
      </c>
    </row>
    <row r="333" spans="1:13">
      <c r="A333" s="77" t="s">
        <v>1524</v>
      </c>
      <c r="C333" s="33" t="s">
        <v>275</v>
      </c>
      <c r="D333" s="33" t="s">
        <v>1905</v>
      </c>
      <c r="E333" s="33">
        <v>36000</v>
      </c>
      <c r="F333" s="80">
        <v>0.05</v>
      </c>
      <c r="G333" s="32" t="s">
        <v>1280</v>
      </c>
      <c r="H333" s="32" t="s">
        <v>434</v>
      </c>
      <c r="I333" s="81">
        <v>42367</v>
      </c>
      <c r="J333" s="32" t="s">
        <v>984</v>
      </c>
      <c r="K333" s="32" t="s">
        <v>2415</v>
      </c>
      <c r="L333" s="104">
        <v>42370</v>
      </c>
      <c r="M333" s="104">
        <v>42735</v>
      </c>
    </row>
    <row r="334" spans="1:13">
      <c r="A334" s="77" t="s">
        <v>1524</v>
      </c>
      <c r="C334" s="33" t="s">
        <v>275</v>
      </c>
      <c r="D334" s="33" t="s">
        <v>1906</v>
      </c>
      <c r="E334" s="33">
        <v>60000</v>
      </c>
      <c r="F334" s="80">
        <v>0.05</v>
      </c>
      <c r="G334" s="32" t="s">
        <v>1280</v>
      </c>
      <c r="H334" s="32" t="s">
        <v>434</v>
      </c>
      <c r="I334" s="81">
        <v>42367</v>
      </c>
      <c r="J334" s="32" t="s">
        <v>984</v>
      </c>
      <c r="K334" s="32" t="s">
        <v>2415</v>
      </c>
      <c r="L334" s="104">
        <v>42370</v>
      </c>
      <c r="M334" s="104">
        <v>42735</v>
      </c>
    </row>
    <row r="335" spans="1:13">
      <c r="A335" s="77" t="s">
        <v>1524</v>
      </c>
      <c r="C335" s="33" t="s">
        <v>275</v>
      </c>
      <c r="D335" s="33" t="s">
        <v>1907</v>
      </c>
      <c r="E335" s="33">
        <v>30000</v>
      </c>
      <c r="F335" s="80">
        <v>0.05</v>
      </c>
      <c r="G335" s="32" t="s">
        <v>1280</v>
      </c>
      <c r="H335" s="32" t="s">
        <v>434</v>
      </c>
      <c r="I335" s="81">
        <v>42367</v>
      </c>
      <c r="J335" s="32" t="s">
        <v>984</v>
      </c>
      <c r="K335" s="32" t="s">
        <v>2415</v>
      </c>
      <c r="L335" s="104">
        <v>42370</v>
      </c>
      <c r="M335" s="104">
        <v>42735</v>
      </c>
    </row>
    <row r="336" spans="1:13">
      <c r="A336" s="77" t="s">
        <v>1524</v>
      </c>
      <c r="C336" s="33" t="s">
        <v>275</v>
      </c>
      <c r="D336" s="33" t="s">
        <v>1908</v>
      </c>
      <c r="E336" s="33">
        <v>48000</v>
      </c>
      <c r="F336" s="80">
        <v>0.05</v>
      </c>
      <c r="G336" s="32" t="s">
        <v>1280</v>
      </c>
      <c r="H336" s="32" t="s">
        <v>434</v>
      </c>
      <c r="I336" s="81">
        <v>42367</v>
      </c>
      <c r="J336" s="32" t="s">
        <v>984</v>
      </c>
      <c r="K336" s="32" t="s">
        <v>2415</v>
      </c>
      <c r="L336" s="104">
        <v>42370</v>
      </c>
      <c r="M336" s="104">
        <v>42735</v>
      </c>
    </row>
    <row r="337" spans="1:13">
      <c r="A337" s="77" t="s">
        <v>1524</v>
      </c>
      <c r="C337" s="33" t="s">
        <v>275</v>
      </c>
      <c r="D337" s="33" t="s">
        <v>1909</v>
      </c>
      <c r="E337" s="33">
        <v>20000</v>
      </c>
      <c r="F337" s="80">
        <v>0.05</v>
      </c>
      <c r="G337" s="32" t="s">
        <v>1280</v>
      </c>
      <c r="H337" s="32" t="s">
        <v>434</v>
      </c>
      <c r="I337" s="81">
        <v>42367</v>
      </c>
      <c r="J337" s="32" t="s">
        <v>984</v>
      </c>
      <c r="K337" s="32" t="s">
        <v>2415</v>
      </c>
      <c r="L337" s="104">
        <v>42370</v>
      </c>
      <c r="M337" s="104">
        <v>42735</v>
      </c>
    </row>
    <row r="338" spans="1:13">
      <c r="A338" s="77" t="s">
        <v>1524</v>
      </c>
      <c r="C338" s="33" t="s">
        <v>275</v>
      </c>
      <c r="D338" s="33" t="s">
        <v>1910</v>
      </c>
      <c r="E338" s="33">
        <v>30000</v>
      </c>
      <c r="F338" s="80">
        <v>0.05</v>
      </c>
      <c r="G338" s="32" t="s">
        <v>1280</v>
      </c>
      <c r="H338" s="32" t="s">
        <v>434</v>
      </c>
      <c r="I338" s="81">
        <v>42367</v>
      </c>
      <c r="J338" s="32" t="s">
        <v>984</v>
      </c>
      <c r="K338" s="32" t="s">
        <v>2415</v>
      </c>
      <c r="L338" s="104">
        <v>42370</v>
      </c>
      <c r="M338" s="104">
        <v>42735</v>
      </c>
    </row>
    <row r="339" spans="1:13">
      <c r="A339" s="77" t="s">
        <v>1524</v>
      </c>
      <c r="C339" s="33" t="s">
        <v>275</v>
      </c>
      <c r="D339" s="33" t="s">
        <v>1911</v>
      </c>
      <c r="E339" s="33">
        <v>60000</v>
      </c>
      <c r="F339" s="80">
        <v>0.05</v>
      </c>
      <c r="G339" s="32" t="s">
        <v>1280</v>
      </c>
      <c r="H339" s="32" t="s">
        <v>434</v>
      </c>
      <c r="I339" s="81">
        <v>42367</v>
      </c>
      <c r="J339" s="32" t="s">
        <v>984</v>
      </c>
      <c r="K339" s="32" t="s">
        <v>2415</v>
      </c>
      <c r="L339" s="104">
        <v>42370</v>
      </c>
      <c r="M339" s="104">
        <v>42735</v>
      </c>
    </row>
    <row r="340" spans="1:13">
      <c r="A340" s="77" t="s">
        <v>1524</v>
      </c>
      <c r="C340" s="33" t="s">
        <v>275</v>
      </c>
      <c r="D340" s="33" t="s">
        <v>1912</v>
      </c>
      <c r="E340" s="33">
        <v>24000</v>
      </c>
      <c r="F340" s="80">
        <v>0.05</v>
      </c>
      <c r="G340" s="32" t="s">
        <v>1280</v>
      </c>
      <c r="H340" s="32" t="s">
        <v>434</v>
      </c>
      <c r="I340" s="81">
        <v>42367</v>
      </c>
      <c r="J340" s="32" t="s">
        <v>984</v>
      </c>
      <c r="K340" s="32" t="s">
        <v>2415</v>
      </c>
      <c r="L340" s="104">
        <v>42370</v>
      </c>
      <c r="M340" s="104">
        <v>42735</v>
      </c>
    </row>
    <row r="341" spans="1:13">
      <c r="A341" s="77" t="s">
        <v>1524</v>
      </c>
      <c r="C341" s="33" t="s">
        <v>275</v>
      </c>
      <c r="D341" s="33" t="s">
        <v>1913</v>
      </c>
      <c r="E341" s="33">
        <v>20000</v>
      </c>
      <c r="F341" s="80">
        <v>0.05</v>
      </c>
      <c r="G341" s="32" t="s">
        <v>1280</v>
      </c>
      <c r="H341" s="32" t="s">
        <v>434</v>
      </c>
      <c r="I341" s="81">
        <v>42367</v>
      </c>
      <c r="J341" s="32" t="s">
        <v>984</v>
      </c>
      <c r="K341" s="32" t="s">
        <v>2415</v>
      </c>
      <c r="L341" s="104">
        <v>42370</v>
      </c>
      <c r="M341" s="104">
        <v>42735</v>
      </c>
    </row>
    <row r="342" spans="1:13">
      <c r="A342" s="77" t="s">
        <v>1524</v>
      </c>
      <c r="C342" s="33" t="s">
        <v>275</v>
      </c>
      <c r="D342" s="33" t="s">
        <v>1914</v>
      </c>
      <c r="E342" s="33">
        <v>20000</v>
      </c>
      <c r="F342" s="80">
        <v>0.05</v>
      </c>
      <c r="G342" s="32" t="s">
        <v>1280</v>
      </c>
      <c r="H342" s="32" t="s">
        <v>434</v>
      </c>
      <c r="I342" s="81">
        <v>42367</v>
      </c>
      <c r="J342" s="32" t="s">
        <v>984</v>
      </c>
      <c r="K342" s="32" t="s">
        <v>2415</v>
      </c>
      <c r="L342" s="104">
        <v>42370</v>
      </c>
      <c r="M342" s="104">
        <v>42735</v>
      </c>
    </row>
    <row r="343" spans="1:13">
      <c r="A343" s="77" t="s">
        <v>1524</v>
      </c>
      <c r="C343" s="33" t="s">
        <v>275</v>
      </c>
      <c r="D343" s="33" t="s">
        <v>1915</v>
      </c>
      <c r="E343" s="33">
        <v>20000</v>
      </c>
      <c r="F343" s="80">
        <v>0.05</v>
      </c>
      <c r="G343" s="32" t="s">
        <v>1280</v>
      </c>
      <c r="H343" s="32" t="s">
        <v>434</v>
      </c>
      <c r="I343" s="81">
        <v>42367</v>
      </c>
      <c r="J343" s="32" t="s">
        <v>984</v>
      </c>
      <c r="K343" s="32" t="s">
        <v>2415</v>
      </c>
      <c r="L343" s="104">
        <v>42370</v>
      </c>
      <c r="M343" s="104">
        <v>42735</v>
      </c>
    </row>
    <row r="344" spans="1:13">
      <c r="A344" s="77" t="s">
        <v>1524</v>
      </c>
      <c r="C344" s="33" t="s">
        <v>275</v>
      </c>
      <c r="D344" s="33" t="s">
        <v>1916</v>
      </c>
      <c r="E344" s="33">
        <v>40000</v>
      </c>
      <c r="F344" s="80">
        <v>0.05</v>
      </c>
      <c r="G344" s="32" t="s">
        <v>1280</v>
      </c>
      <c r="H344" s="32" t="s">
        <v>434</v>
      </c>
      <c r="I344" s="81">
        <v>42367</v>
      </c>
      <c r="J344" s="32" t="s">
        <v>984</v>
      </c>
      <c r="K344" s="32" t="s">
        <v>2415</v>
      </c>
      <c r="L344" s="104">
        <v>42370</v>
      </c>
      <c r="M344" s="104">
        <v>42735</v>
      </c>
    </row>
    <row r="345" spans="1:13">
      <c r="A345" s="77" t="s">
        <v>1524</v>
      </c>
      <c r="C345" s="33" t="s">
        <v>275</v>
      </c>
      <c r="D345" s="33" t="s">
        <v>1917</v>
      </c>
      <c r="E345" s="33">
        <v>30000</v>
      </c>
      <c r="F345" s="80">
        <v>0.05</v>
      </c>
      <c r="G345" s="32" t="s">
        <v>1280</v>
      </c>
      <c r="H345" s="32" t="s">
        <v>434</v>
      </c>
      <c r="I345" s="81">
        <v>42367</v>
      </c>
      <c r="J345" s="32" t="s">
        <v>984</v>
      </c>
      <c r="K345" s="32" t="s">
        <v>2415</v>
      </c>
      <c r="L345" s="104">
        <v>42370</v>
      </c>
      <c r="M345" s="104">
        <v>42735</v>
      </c>
    </row>
    <row r="346" spans="1:13">
      <c r="A346" s="77" t="s">
        <v>1524</v>
      </c>
      <c r="C346" s="33" t="s">
        <v>275</v>
      </c>
      <c r="D346" s="33" t="s">
        <v>1918</v>
      </c>
      <c r="E346" s="33">
        <v>40000</v>
      </c>
      <c r="F346" s="80">
        <v>0.05</v>
      </c>
      <c r="G346" s="32" t="s">
        <v>1280</v>
      </c>
      <c r="H346" s="32" t="s">
        <v>434</v>
      </c>
      <c r="I346" s="81">
        <v>42367</v>
      </c>
      <c r="J346" s="32" t="s">
        <v>984</v>
      </c>
      <c r="K346" s="32" t="s">
        <v>2415</v>
      </c>
      <c r="L346" s="104">
        <v>42370</v>
      </c>
      <c r="M346" s="104">
        <v>42735</v>
      </c>
    </row>
    <row r="347" spans="1:13">
      <c r="A347" s="77" t="s">
        <v>1524</v>
      </c>
      <c r="C347" s="33" t="s">
        <v>275</v>
      </c>
      <c r="D347" s="33" t="s">
        <v>1919</v>
      </c>
      <c r="E347" s="33">
        <v>40000</v>
      </c>
      <c r="F347" s="80">
        <v>0.05</v>
      </c>
      <c r="G347" s="32" t="s">
        <v>1280</v>
      </c>
      <c r="H347" s="32" t="s">
        <v>434</v>
      </c>
      <c r="I347" s="81">
        <v>42367</v>
      </c>
      <c r="J347" s="32" t="s">
        <v>984</v>
      </c>
      <c r="K347" s="32" t="s">
        <v>2415</v>
      </c>
      <c r="L347" s="104">
        <v>42370</v>
      </c>
      <c r="M347" s="104">
        <v>42735</v>
      </c>
    </row>
    <row r="348" spans="1:13">
      <c r="A348" s="77" t="s">
        <v>1524</v>
      </c>
      <c r="C348" s="33" t="s">
        <v>275</v>
      </c>
      <c r="D348" s="33" t="s">
        <v>1920</v>
      </c>
      <c r="E348" s="33">
        <v>9900</v>
      </c>
      <c r="F348" s="80">
        <v>0</v>
      </c>
      <c r="G348" s="32" t="s">
        <v>1281</v>
      </c>
      <c r="H348" s="32" t="s">
        <v>434</v>
      </c>
      <c r="I348" s="81">
        <v>42367</v>
      </c>
      <c r="J348" s="32" t="s">
        <v>984</v>
      </c>
      <c r="K348" s="32" t="s">
        <v>2416</v>
      </c>
      <c r="L348" s="104">
        <v>42370</v>
      </c>
      <c r="M348" s="104">
        <v>42735</v>
      </c>
    </row>
    <row r="349" spans="1:13">
      <c r="A349" s="77" t="s">
        <v>1524</v>
      </c>
      <c r="C349" s="33" t="s">
        <v>275</v>
      </c>
      <c r="D349" s="33" t="s">
        <v>1921</v>
      </c>
      <c r="E349" s="33">
        <v>2490</v>
      </c>
      <c r="F349" s="80">
        <v>0</v>
      </c>
      <c r="G349" s="32" t="s">
        <v>1281</v>
      </c>
      <c r="H349" s="32" t="s">
        <v>434</v>
      </c>
      <c r="I349" s="81">
        <v>42367</v>
      </c>
      <c r="J349" s="32" t="s">
        <v>984</v>
      </c>
      <c r="K349" s="32" t="s">
        <v>2416</v>
      </c>
      <c r="L349" s="104">
        <v>42370</v>
      </c>
      <c r="M349" s="104">
        <v>42735</v>
      </c>
    </row>
    <row r="350" spans="1:13">
      <c r="A350" s="77" t="s">
        <v>1524</v>
      </c>
      <c r="C350" s="33" t="s">
        <v>275</v>
      </c>
      <c r="D350" s="33" t="s">
        <v>1922</v>
      </c>
      <c r="E350" s="33">
        <v>6600</v>
      </c>
      <c r="F350" s="80">
        <v>0</v>
      </c>
      <c r="G350" s="32" t="s">
        <v>1281</v>
      </c>
      <c r="H350" s="32" t="s">
        <v>434</v>
      </c>
      <c r="I350" s="81">
        <v>42367</v>
      </c>
      <c r="J350" s="32" t="s">
        <v>984</v>
      </c>
      <c r="K350" s="32" t="s">
        <v>2416</v>
      </c>
      <c r="L350" s="104">
        <v>42370</v>
      </c>
      <c r="M350" s="104">
        <v>42735</v>
      </c>
    </row>
    <row r="351" spans="1:13">
      <c r="A351" s="77" t="s">
        <v>1524</v>
      </c>
      <c r="C351" s="33" t="s">
        <v>275</v>
      </c>
      <c r="D351" s="33" t="s">
        <v>1923</v>
      </c>
      <c r="E351" s="33">
        <v>3300</v>
      </c>
      <c r="F351" s="80">
        <v>0</v>
      </c>
      <c r="G351" s="32" t="s">
        <v>1281</v>
      </c>
      <c r="H351" s="32" t="s">
        <v>434</v>
      </c>
      <c r="I351" s="81">
        <v>42367</v>
      </c>
      <c r="J351" s="32" t="s">
        <v>984</v>
      </c>
      <c r="K351" s="32" t="s">
        <v>2416</v>
      </c>
      <c r="L351" s="104">
        <v>42370</v>
      </c>
      <c r="M351" s="104">
        <v>42735</v>
      </c>
    </row>
    <row r="352" spans="1:13">
      <c r="A352" s="77" t="s">
        <v>1524</v>
      </c>
      <c r="C352" s="33" t="s">
        <v>275</v>
      </c>
      <c r="D352" s="33" t="s">
        <v>1924</v>
      </c>
      <c r="E352" s="33">
        <v>330</v>
      </c>
      <c r="F352" s="80">
        <v>0</v>
      </c>
      <c r="G352" s="32" t="s">
        <v>1281</v>
      </c>
      <c r="H352" s="32" t="s">
        <v>434</v>
      </c>
      <c r="I352" s="81">
        <v>42367</v>
      </c>
      <c r="J352" s="32" t="s">
        <v>984</v>
      </c>
      <c r="K352" s="32" t="s">
        <v>2416</v>
      </c>
      <c r="L352" s="104">
        <v>42370</v>
      </c>
      <c r="M352" s="104">
        <v>42735</v>
      </c>
    </row>
    <row r="353" spans="1:13">
      <c r="A353" s="77" t="s">
        <v>1524</v>
      </c>
      <c r="C353" s="33" t="s">
        <v>275</v>
      </c>
      <c r="D353" s="33" t="s">
        <v>1925</v>
      </c>
      <c r="E353" s="33">
        <v>2400</v>
      </c>
      <c r="F353" s="80">
        <v>0.06</v>
      </c>
      <c r="G353" s="32" t="s">
        <v>1283</v>
      </c>
      <c r="H353" s="32" t="s">
        <v>436</v>
      </c>
      <c r="I353" s="81">
        <v>42367</v>
      </c>
      <c r="J353" s="32" t="s">
        <v>1142</v>
      </c>
      <c r="K353" s="32" t="s">
        <v>2417</v>
      </c>
      <c r="L353" s="104">
        <v>42370</v>
      </c>
      <c r="M353" s="104">
        <v>42735</v>
      </c>
    </row>
    <row r="354" spans="1:13">
      <c r="A354" s="77" t="s">
        <v>1524</v>
      </c>
      <c r="C354" s="33" t="s">
        <v>275</v>
      </c>
      <c r="D354" s="33" t="s">
        <v>1926</v>
      </c>
      <c r="E354" s="33">
        <v>2300</v>
      </c>
      <c r="F354" s="80">
        <v>0.06</v>
      </c>
      <c r="G354" s="32" t="s">
        <v>1283</v>
      </c>
      <c r="H354" s="32" t="s">
        <v>436</v>
      </c>
      <c r="I354" s="81">
        <v>42367</v>
      </c>
      <c r="J354" s="32" t="s">
        <v>1142</v>
      </c>
      <c r="K354" s="32" t="s">
        <v>2417</v>
      </c>
      <c r="L354" s="104">
        <v>42370</v>
      </c>
      <c r="M354" s="104">
        <v>42735</v>
      </c>
    </row>
    <row r="355" spans="1:13">
      <c r="A355" s="77" t="s">
        <v>1524</v>
      </c>
      <c r="C355" s="33" t="s">
        <v>275</v>
      </c>
      <c r="D355" s="33" t="s">
        <v>1927</v>
      </c>
      <c r="E355" s="33">
        <v>3800</v>
      </c>
      <c r="F355" s="80">
        <v>0.05</v>
      </c>
      <c r="G355" s="32" t="s">
        <v>1283</v>
      </c>
      <c r="H355" s="32" t="s">
        <v>436</v>
      </c>
      <c r="I355" s="81">
        <v>42367</v>
      </c>
      <c r="J355" s="32" t="s">
        <v>1142</v>
      </c>
      <c r="K355" s="32" t="s">
        <v>2417</v>
      </c>
      <c r="L355" s="104">
        <v>42370</v>
      </c>
      <c r="M355" s="104">
        <v>42735</v>
      </c>
    </row>
    <row r="356" spans="1:13">
      <c r="A356" s="77" t="s">
        <v>1524</v>
      </c>
      <c r="C356" s="33" t="s">
        <v>275</v>
      </c>
      <c r="D356" s="33" t="s">
        <v>1928</v>
      </c>
      <c r="E356" s="33">
        <v>482000</v>
      </c>
      <c r="F356" s="80">
        <v>0.28999999999999998</v>
      </c>
      <c r="G356" s="32" t="s">
        <v>1284</v>
      </c>
      <c r="H356" s="32" t="s">
        <v>434</v>
      </c>
      <c r="I356" s="81">
        <v>42367</v>
      </c>
      <c r="J356" s="32" t="s">
        <v>984</v>
      </c>
      <c r="K356" s="32" t="s">
        <v>2418</v>
      </c>
      <c r="L356" s="104">
        <v>42370</v>
      </c>
      <c r="M356" s="104">
        <v>42735</v>
      </c>
    </row>
    <row r="357" spans="1:13">
      <c r="A357" s="77" t="s">
        <v>1524</v>
      </c>
      <c r="C357" s="33" t="s">
        <v>275</v>
      </c>
      <c r="D357" s="33" t="s">
        <v>1929</v>
      </c>
      <c r="E357" s="33">
        <v>220000</v>
      </c>
      <c r="F357" s="80">
        <v>0.24</v>
      </c>
      <c r="G357" s="32" t="s">
        <v>1284</v>
      </c>
      <c r="H357" s="32" t="s">
        <v>434</v>
      </c>
      <c r="I357" s="81">
        <v>42367</v>
      </c>
      <c r="J357" s="32" t="s">
        <v>984</v>
      </c>
      <c r="K357" s="32" t="s">
        <v>2418</v>
      </c>
      <c r="L357" s="104">
        <v>42370</v>
      </c>
      <c r="M357" s="104">
        <v>42735</v>
      </c>
    </row>
    <row r="358" spans="1:13">
      <c r="A358" s="77" t="s">
        <v>1468</v>
      </c>
      <c r="C358" s="33" t="s">
        <v>339</v>
      </c>
      <c r="D358" s="33" t="s">
        <v>1658</v>
      </c>
      <c r="E358" s="33">
        <v>12500</v>
      </c>
      <c r="F358" s="80">
        <v>0.05</v>
      </c>
      <c r="G358" s="32" t="s">
        <v>1279</v>
      </c>
      <c r="H358" s="32" t="s">
        <v>434</v>
      </c>
      <c r="I358" s="81">
        <v>42367</v>
      </c>
      <c r="J358" s="32" t="s">
        <v>2419</v>
      </c>
      <c r="K358" s="32" t="s">
        <v>2420</v>
      </c>
      <c r="L358" s="104">
        <v>42370</v>
      </c>
      <c r="M358" s="104">
        <v>42735</v>
      </c>
    </row>
    <row r="359" spans="1:13">
      <c r="A359" s="77" t="s">
        <v>1468</v>
      </c>
      <c r="C359" s="33" t="s">
        <v>339</v>
      </c>
      <c r="D359" s="33" t="s">
        <v>1659</v>
      </c>
      <c r="E359" s="33">
        <v>5400</v>
      </c>
      <c r="F359" s="80">
        <v>0.05</v>
      </c>
      <c r="G359" s="32" t="s">
        <v>1279</v>
      </c>
      <c r="H359" s="32" t="s">
        <v>435</v>
      </c>
      <c r="I359" s="81">
        <v>42367</v>
      </c>
      <c r="J359" s="32" t="s">
        <v>2421</v>
      </c>
      <c r="K359" s="32" t="s">
        <v>2420</v>
      </c>
      <c r="L359" s="104">
        <v>42370</v>
      </c>
      <c r="M359" s="104">
        <v>42735</v>
      </c>
    </row>
    <row r="360" spans="1:13">
      <c r="A360" s="77" t="s">
        <v>1468</v>
      </c>
      <c r="C360" s="33" t="s">
        <v>339</v>
      </c>
      <c r="D360" s="33" t="s">
        <v>1930</v>
      </c>
      <c r="E360" s="33">
        <v>2835</v>
      </c>
      <c r="F360" s="80">
        <v>0</v>
      </c>
      <c r="G360" s="32" t="s">
        <v>1281</v>
      </c>
      <c r="H360" s="32" t="s">
        <v>434</v>
      </c>
      <c r="I360" s="81">
        <v>42367</v>
      </c>
      <c r="J360" s="32" t="s">
        <v>2419</v>
      </c>
      <c r="K360" s="32" t="s">
        <v>2422</v>
      </c>
      <c r="L360" s="104">
        <v>42370</v>
      </c>
      <c r="M360" s="104">
        <v>42735</v>
      </c>
    </row>
    <row r="361" spans="1:13">
      <c r="A361" s="77" t="s">
        <v>1468</v>
      </c>
      <c r="C361" s="33" t="s">
        <v>339</v>
      </c>
      <c r="D361" s="33" t="s">
        <v>1931</v>
      </c>
      <c r="E361" s="33">
        <v>420</v>
      </c>
      <c r="F361" s="80">
        <v>0</v>
      </c>
      <c r="G361" s="32" t="s">
        <v>1281</v>
      </c>
      <c r="H361" s="32" t="s">
        <v>434</v>
      </c>
      <c r="I361" s="81">
        <v>42367</v>
      </c>
      <c r="J361" s="32" t="s">
        <v>2419</v>
      </c>
      <c r="K361" s="32" t="s">
        <v>2422</v>
      </c>
      <c r="L361" s="104">
        <v>42370</v>
      </c>
      <c r="M361" s="104">
        <v>42735</v>
      </c>
    </row>
    <row r="362" spans="1:13">
      <c r="A362" s="77" t="s">
        <v>1468</v>
      </c>
      <c r="C362" s="33" t="s">
        <v>339</v>
      </c>
      <c r="D362" s="33" t="s">
        <v>1932</v>
      </c>
      <c r="E362" s="33">
        <v>1660</v>
      </c>
      <c r="F362" s="80">
        <v>0</v>
      </c>
      <c r="G362" s="32" t="s">
        <v>1281</v>
      </c>
      <c r="H362" s="32" t="s">
        <v>434</v>
      </c>
      <c r="I362" s="81">
        <v>42367</v>
      </c>
      <c r="J362" s="32" t="s">
        <v>2419</v>
      </c>
      <c r="K362" s="32" t="s">
        <v>2422</v>
      </c>
      <c r="L362" s="104">
        <v>42370</v>
      </c>
      <c r="M362" s="104">
        <v>42735</v>
      </c>
    </row>
    <row r="363" spans="1:13">
      <c r="A363" s="77" t="s">
        <v>1468</v>
      </c>
      <c r="C363" s="33" t="s">
        <v>339</v>
      </c>
      <c r="D363" s="33" t="s">
        <v>1933</v>
      </c>
      <c r="E363" s="33">
        <v>12700</v>
      </c>
      <c r="F363" s="80">
        <v>0.68</v>
      </c>
      <c r="G363" s="32" t="s">
        <v>1282</v>
      </c>
      <c r="H363" s="32" t="s">
        <v>434</v>
      </c>
      <c r="I363" s="81">
        <v>42367</v>
      </c>
      <c r="J363" s="32" t="s">
        <v>2419</v>
      </c>
      <c r="K363" s="32" t="s">
        <v>2423</v>
      </c>
      <c r="L363" s="104">
        <v>42370</v>
      </c>
      <c r="M363" s="104">
        <v>42735</v>
      </c>
    </row>
    <row r="364" spans="1:13">
      <c r="A364" s="77" t="s">
        <v>1403</v>
      </c>
      <c r="C364" s="33" t="s">
        <v>390</v>
      </c>
      <c r="D364" s="33" t="s">
        <v>1658</v>
      </c>
      <c r="E364" s="33">
        <v>21800</v>
      </c>
      <c r="F364" s="80">
        <v>0.05</v>
      </c>
      <c r="G364" s="32" t="s">
        <v>1279</v>
      </c>
      <c r="H364" s="32" t="s">
        <v>434</v>
      </c>
      <c r="I364" s="81">
        <v>42367</v>
      </c>
      <c r="J364" s="32" t="s">
        <v>915</v>
      </c>
      <c r="K364" s="32" t="s">
        <v>2424</v>
      </c>
      <c r="L364" s="105">
        <v>42370</v>
      </c>
      <c r="M364" s="105">
        <v>42735</v>
      </c>
    </row>
    <row r="365" spans="1:13">
      <c r="A365" s="77" t="s">
        <v>1403</v>
      </c>
      <c r="C365" s="33" t="s">
        <v>390</v>
      </c>
      <c r="D365" s="33" t="s">
        <v>1659</v>
      </c>
      <c r="E365" s="33">
        <v>43300</v>
      </c>
      <c r="F365" s="80">
        <v>0.05</v>
      </c>
      <c r="G365" s="32" t="s">
        <v>1279</v>
      </c>
      <c r="H365" s="32" t="s">
        <v>435</v>
      </c>
      <c r="I365" s="81">
        <v>42367</v>
      </c>
      <c r="J365" s="32" t="s">
        <v>916</v>
      </c>
      <c r="K365" s="32" t="s">
        <v>2424</v>
      </c>
      <c r="L365" s="105">
        <v>42370</v>
      </c>
      <c r="M365" s="105">
        <v>42735</v>
      </c>
    </row>
    <row r="366" spans="1:13">
      <c r="A366" s="77" t="s">
        <v>1479</v>
      </c>
      <c r="C366" s="33" t="s">
        <v>282</v>
      </c>
      <c r="D366" s="33" t="s">
        <v>1658</v>
      </c>
      <c r="E366" s="33">
        <v>330100</v>
      </c>
      <c r="F366" s="80">
        <v>0.05</v>
      </c>
      <c r="G366" s="32" t="s">
        <v>1279</v>
      </c>
      <c r="H366" s="32" t="s">
        <v>434</v>
      </c>
      <c r="I366" s="81">
        <v>42367</v>
      </c>
      <c r="J366" s="32" t="s">
        <v>956</v>
      </c>
      <c r="K366" s="32" t="s">
        <v>2425</v>
      </c>
      <c r="L366" s="105">
        <v>42370</v>
      </c>
      <c r="M366" s="105">
        <v>42735</v>
      </c>
    </row>
    <row r="367" spans="1:13">
      <c r="A367" s="77" t="s">
        <v>1479</v>
      </c>
      <c r="C367" s="33" t="s">
        <v>282</v>
      </c>
      <c r="D367" s="33" t="s">
        <v>1659</v>
      </c>
      <c r="E367" s="33">
        <v>194900</v>
      </c>
      <c r="F367" s="80">
        <v>0.05</v>
      </c>
      <c r="G367" s="32" t="s">
        <v>1279</v>
      </c>
      <c r="H367" s="32" t="s">
        <v>435</v>
      </c>
      <c r="I367" s="81">
        <v>42367</v>
      </c>
      <c r="J367" s="32" t="s">
        <v>957</v>
      </c>
      <c r="K367" s="32" t="s">
        <v>2425</v>
      </c>
      <c r="L367" s="105">
        <v>42370</v>
      </c>
      <c r="M367" s="105">
        <v>42735</v>
      </c>
    </row>
    <row r="368" spans="1:13">
      <c r="A368" s="77" t="s">
        <v>1479</v>
      </c>
      <c r="C368" s="33" t="s">
        <v>282</v>
      </c>
      <c r="D368" s="33" t="s">
        <v>1934</v>
      </c>
      <c r="E368" s="33">
        <v>10000</v>
      </c>
      <c r="F368" s="80">
        <v>0.05</v>
      </c>
      <c r="G368" s="32" t="s">
        <v>1280</v>
      </c>
      <c r="H368" s="32" t="s">
        <v>434</v>
      </c>
      <c r="I368" s="81">
        <v>42367</v>
      </c>
      <c r="J368" s="32" t="s">
        <v>956</v>
      </c>
      <c r="K368" s="32" t="s">
        <v>2426</v>
      </c>
      <c r="L368" s="105">
        <v>42370</v>
      </c>
      <c r="M368" s="105">
        <v>42735</v>
      </c>
    </row>
    <row r="369" spans="1:13">
      <c r="A369" s="77" t="s">
        <v>1479</v>
      </c>
      <c r="C369" s="33" t="s">
        <v>282</v>
      </c>
      <c r="D369" s="33" t="s">
        <v>1935</v>
      </c>
      <c r="E369" s="33">
        <v>8400</v>
      </c>
      <c r="F369" s="80">
        <v>0.44</v>
      </c>
      <c r="G369" s="32" t="s">
        <v>1282</v>
      </c>
      <c r="H369" s="32" t="s">
        <v>434</v>
      </c>
      <c r="I369" s="81">
        <v>42367</v>
      </c>
      <c r="J369" s="32" t="s">
        <v>956</v>
      </c>
      <c r="K369" s="32" t="s">
        <v>2427</v>
      </c>
      <c r="L369" s="105">
        <v>42370</v>
      </c>
      <c r="M369" s="105">
        <v>42735</v>
      </c>
    </row>
    <row r="370" spans="1:13">
      <c r="A370" s="77" t="s">
        <v>1479</v>
      </c>
      <c r="C370" s="33" t="s">
        <v>282</v>
      </c>
      <c r="D370" s="33" t="s">
        <v>1936</v>
      </c>
      <c r="E370" s="33">
        <v>11000</v>
      </c>
      <c r="F370" s="80">
        <v>0.5</v>
      </c>
      <c r="G370" s="32" t="s">
        <v>1282</v>
      </c>
      <c r="H370" s="32" t="s">
        <v>434</v>
      </c>
      <c r="I370" s="81">
        <v>42367</v>
      </c>
      <c r="J370" s="32" t="s">
        <v>956</v>
      </c>
      <c r="K370" s="32" t="s">
        <v>2427</v>
      </c>
      <c r="L370" s="105">
        <v>42370</v>
      </c>
      <c r="M370" s="105">
        <v>42735</v>
      </c>
    </row>
    <row r="371" spans="1:13">
      <c r="A371" s="77" t="s">
        <v>1482</v>
      </c>
      <c r="C371" s="33" t="s">
        <v>285</v>
      </c>
      <c r="D371" s="33" t="s">
        <v>1658</v>
      </c>
      <c r="E371" s="33">
        <v>750200</v>
      </c>
      <c r="F371" s="80">
        <v>0.05</v>
      </c>
      <c r="G371" s="32" t="s">
        <v>1279</v>
      </c>
      <c r="H371" s="32" t="s">
        <v>434</v>
      </c>
      <c r="I371" s="81">
        <v>42367</v>
      </c>
      <c r="J371" s="32" t="s">
        <v>2428</v>
      </c>
      <c r="K371" s="32" t="s">
        <v>2429</v>
      </c>
      <c r="L371" s="105">
        <v>42370</v>
      </c>
      <c r="M371" s="105">
        <v>42735</v>
      </c>
    </row>
    <row r="372" spans="1:13">
      <c r="A372" s="77" t="s">
        <v>1482</v>
      </c>
      <c r="C372" s="33" t="s">
        <v>285</v>
      </c>
      <c r="D372" s="33" t="s">
        <v>1659</v>
      </c>
      <c r="E372" s="33">
        <v>144600</v>
      </c>
      <c r="F372" s="80">
        <v>0.05</v>
      </c>
      <c r="G372" s="32" t="s">
        <v>1279</v>
      </c>
      <c r="H372" s="32" t="s">
        <v>435</v>
      </c>
      <c r="I372" s="81">
        <v>42367</v>
      </c>
      <c r="J372" s="32" t="s">
        <v>2430</v>
      </c>
      <c r="K372" s="32" t="s">
        <v>2429</v>
      </c>
      <c r="L372" s="105">
        <v>42370</v>
      </c>
      <c r="M372" s="105">
        <v>42735</v>
      </c>
    </row>
    <row r="373" spans="1:13">
      <c r="A373" s="77" t="s">
        <v>1482</v>
      </c>
      <c r="C373" s="33" t="s">
        <v>285</v>
      </c>
      <c r="D373" s="33" t="s">
        <v>1937</v>
      </c>
      <c r="E373" s="33">
        <v>40000</v>
      </c>
      <c r="F373" s="80">
        <v>0.05</v>
      </c>
      <c r="G373" s="32" t="s">
        <v>1280</v>
      </c>
      <c r="H373" s="32" t="s">
        <v>434</v>
      </c>
      <c r="I373" s="81">
        <v>42367</v>
      </c>
      <c r="J373" s="32" t="s">
        <v>2428</v>
      </c>
      <c r="K373" s="32" t="s">
        <v>2431</v>
      </c>
      <c r="L373" s="105">
        <v>42370</v>
      </c>
      <c r="M373" s="105">
        <v>42735</v>
      </c>
    </row>
    <row r="374" spans="1:13">
      <c r="A374" s="77" t="s">
        <v>1482</v>
      </c>
      <c r="C374" s="33" t="s">
        <v>285</v>
      </c>
      <c r="D374" s="33" t="s">
        <v>1938</v>
      </c>
      <c r="E374" s="33">
        <v>15000</v>
      </c>
      <c r="F374" s="80">
        <v>0.05</v>
      </c>
      <c r="G374" s="32" t="s">
        <v>1280</v>
      </c>
      <c r="H374" s="32" t="s">
        <v>434</v>
      </c>
      <c r="I374" s="81">
        <v>42367</v>
      </c>
      <c r="J374" s="32" t="s">
        <v>2428</v>
      </c>
      <c r="K374" s="32" t="s">
        <v>2431</v>
      </c>
      <c r="L374" s="105">
        <v>42370</v>
      </c>
      <c r="M374" s="105">
        <v>42735</v>
      </c>
    </row>
    <row r="375" spans="1:13">
      <c r="A375" s="77" t="s">
        <v>1482</v>
      </c>
      <c r="C375" s="33" t="s">
        <v>285</v>
      </c>
      <c r="D375" s="33" t="s">
        <v>1939</v>
      </c>
      <c r="E375" s="33">
        <v>5000</v>
      </c>
      <c r="F375" s="80">
        <v>0.05</v>
      </c>
      <c r="G375" s="32" t="s">
        <v>1280</v>
      </c>
      <c r="H375" s="32" t="s">
        <v>434</v>
      </c>
      <c r="I375" s="81">
        <v>42367</v>
      </c>
      <c r="J375" s="32" t="s">
        <v>2428</v>
      </c>
      <c r="K375" s="32" t="s">
        <v>2431</v>
      </c>
      <c r="L375" s="105">
        <v>42370</v>
      </c>
      <c r="M375" s="105">
        <v>42735</v>
      </c>
    </row>
    <row r="376" spans="1:13">
      <c r="A376" s="77" t="s">
        <v>1482</v>
      </c>
      <c r="C376" s="33" t="s">
        <v>285</v>
      </c>
      <c r="D376" s="33" t="s">
        <v>1940</v>
      </c>
      <c r="E376" s="33">
        <v>20000</v>
      </c>
      <c r="F376" s="80">
        <v>0.05</v>
      </c>
      <c r="G376" s="32" t="s">
        <v>1280</v>
      </c>
      <c r="H376" s="32" t="s">
        <v>434</v>
      </c>
      <c r="I376" s="81">
        <v>42367</v>
      </c>
      <c r="J376" s="32" t="s">
        <v>2428</v>
      </c>
      <c r="K376" s="32" t="s">
        <v>2431</v>
      </c>
      <c r="L376" s="105">
        <v>42370</v>
      </c>
      <c r="M376" s="105">
        <v>42735</v>
      </c>
    </row>
    <row r="377" spans="1:13">
      <c r="A377" s="77" t="s">
        <v>1482</v>
      </c>
      <c r="C377" s="33" t="s">
        <v>285</v>
      </c>
      <c r="D377" s="33" t="s">
        <v>1941</v>
      </c>
      <c r="E377" s="33">
        <v>10000</v>
      </c>
      <c r="F377" s="80">
        <v>0.05</v>
      </c>
      <c r="G377" s="32" t="s">
        <v>1280</v>
      </c>
      <c r="H377" s="32" t="s">
        <v>434</v>
      </c>
      <c r="I377" s="81">
        <v>42367</v>
      </c>
      <c r="J377" s="32" t="s">
        <v>2428</v>
      </c>
      <c r="K377" s="32" t="s">
        <v>2431</v>
      </c>
      <c r="L377" s="105">
        <v>42370</v>
      </c>
      <c r="M377" s="105">
        <v>42735</v>
      </c>
    </row>
    <row r="378" spans="1:13">
      <c r="A378" s="77" t="s">
        <v>1482</v>
      </c>
      <c r="C378" s="33" t="s">
        <v>285</v>
      </c>
      <c r="D378" s="33" t="s">
        <v>1942</v>
      </c>
      <c r="E378" s="33">
        <v>10000</v>
      </c>
      <c r="F378" s="80">
        <v>0.05</v>
      </c>
      <c r="G378" s="32" t="s">
        <v>1280</v>
      </c>
      <c r="H378" s="32" t="s">
        <v>434</v>
      </c>
      <c r="I378" s="81">
        <v>42367</v>
      </c>
      <c r="J378" s="32" t="s">
        <v>2428</v>
      </c>
      <c r="K378" s="32" t="s">
        <v>2431</v>
      </c>
      <c r="L378" s="105">
        <v>42370</v>
      </c>
      <c r="M378" s="105">
        <v>42735</v>
      </c>
    </row>
    <row r="379" spans="1:13">
      <c r="A379" s="77" t="s">
        <v>1482</v>
      </c>
      <c r="C379" s="33" t="s">
        <v>285</v>
      </c>
      <c r="D379" s="33" t="s">
        <v>1943</v>
      </c>
      <c r="E379" s="33">
        <v>10000</v>
      </c>
      <c r="F379" s="80">
        <v>0.05</v>
      </c>
      <c r="G379" s="32" t="s">
        <v>1280</v>
      </c>
      <c r="H379" s="32" t="s">
        <v>434</v>
      </c>
      <c r="I379" s="81">
        <v>42367</v>
      </c>
      <c r="J379" s="32" t="s">
        <v>2428</v>
      </c>
      <c r="K379" s="32" t="s">
        <v>2431</v>
      </c>
      <c r="L379" s="105">
        <v>42370</v>
      </c>
      <c r="M379" s="105">
        <v>42735</v>
      </c>
    </row>
    <row r="380" spans="1:13">
      <c r="A380" s="77" t="s">
        <v>1482</v>
      </c>
      <c r="C380" s="33" t="s">
        <v>285</v>
      </c>
      <c r="D380" s="33" t="s">
        <v>1944</v>
      </c>
      <c r="E380" s="33">
        <v>20000</v>
      </c>
      <c r="F380" s="80">
        <v>0.05</v>
      </c>
      <c r="G380" s="32" t="s">
        <v>1280</v>
      </c>
      <c r="H380" s="32" t="s">
        <v>434</v>
      </c>
      <c r="I380" s="81">
        <v>42367</v>
      </c>
      <c r="J380" s="32" t="s">
        <v>2428</v>
      </c>
      <c r="K380" s="32" t="s">
        <v>2431</v>
      </c>
      <c r="L380" s="105">
        <v>42370</v>
      </c>
      <c r="M380" s="105">
        <v>42735</v>
      </c>
    </row>
    <row r="381" spans="1:13">
      <c r="A381" s="77" t="s">
        <v>1482</v>
      </c>
      <c r="C381" s="33" t="s">
        <v>285</v>
      </c>
      <c r="D381" s="33" t="s">
        <v>1945</v>
      </c>
      <c r="E381" s="33">
        <v>40000</v>
      </c>
      <c r="F381" s="80">
        <v>0.05</v>
      </c>
      <c r="G381" s="32" t="s">
        <v>1280</v>
      </c>
      <c r="H381" s="32" t="s">
        <v>434</v>
      </c>
      <c r="I381" s="81">
        <v>42367</v>
      </c>
      <c r="J381" s="32" t="s">
        <v>2428</v>
      </c>
      <c r="K381" s="32" t="s">
        <v>2431</v>
      </c>
      <c r="L381" s="105">
        <v>42370</v>
      </c>
      <c r="M381" s="105">
        <v>42735</v>
      </c>
    </row>
    <row r="382" spans="1:13">
      <c r="A382" s="77" t="s">
        <v>1482</v>
      </c>
      <c r="C382" s="33" t="s">
        <v>285</v>
      </c>
      <c r="D382" s="33" t="s">
        <v>1946</v>
      </c>
      <c r="E382" s="33">
        <v>5000</v>
      </c>
      <c r="F382" s="80">
        <v>0.05</v>
      </c>
      <c r="G382" s="32" t="s">
        <v>1280</v>
      </c>
      <c r="H382" s="32" t="s">
        <v>434</v>
      </c>
      <c r="I382" s="81">
        <v>42367</v>
      </c>
      <c r="J382" s="32" t="s">
        <v>2428</v>
      </c>
      <c r="K382" s="32" t="s">
        <v>2431</v>
      </c>
      <c r="L382" s="105">
        <v>42370</v>
      </c>
      <c r="M382" s="105">
        <v>42735</v>
      </c>
    </row>
    <row r="383" spans="1:13">
      <c r="A383" s="77" t="s">
        <v>1482</v>
      </c>
      <c r="C383" s="33" t="s">
        <v>285</v>
      </c>
      <c r="D383" s="33" t="s">
        <v>1947</v>
      </c>
      <c r="E383" s="33">
        <v>10000</v>
      </c>
      <c r="F383" s="80">
        <v>0.05</v>
      </c>
      <c r="G383" s="32" t="s">
        <v>1280</v>
      </c>
      <c r="H383" s="32" t="s">
        <v>434</v>
      </c>
      <c r="I383" s="81">
        <v>42367</v>
      </c>
      <c r="J383" s="32" t="s">
        <v>2428</v>
      </c>
      <c r="K383" s="32" t="s">
        <v>2431</v>
      </c>
      <c r="L383" s="105">
        <v>42370</v>
      </c>
      <c r="M383" s="105">
        <v>42735</v>
      </c>
    </row>
    <row r="384" spans="1:13">
      <c r="A384" s="77" t="s">
        <v>1482</v>
      </c>
      <c r="C384" s="33" t="s">
        <v>285</v>
      </c>
      <c r="D384" s="33" t="s">
        <v>1948</v>
      </c>
      <c r="E384" s="33">
        <v>20000</v>
      </c>
      <c r="F384" s="80">
        <v>0.05</v>
      </c>
      <c r="G384" s="32" t="s">
        <v>1280</v>
      </c>
      <c r="H384" s="32" t="s">
        <v>434</v>
      </c>
      <c r="I384" s="81">
        <v>42367</v>
      </c>
      <c r="J384" s="32" t="s">
        <v>2428</v>
      </c>
      <c r="K384" s="32" t="s">
        <v>2431</v>
      </c>
      <c r="L384" s="105">
        <v>42370</v>
      </c>
      <c r="M384" s="105">
        <v>42735</v>
      </c>
    </row>
    <row r="385" spans="1:13">
      <c r="A385" s="77" t="s">
        <v>1482</v>
      </c>
      <c r="C385" s="33" t="s">
        <v>285</v>
      </c>
      <c r="D385" s="33" t="s">
        <v>1949</v>
      </c>
      <c r="E385" s="33">
        <v>40000</v>
      </c>
      <c r="F385" s="80">
        <v>0.05</v>
      </c>
      <c r="G385" s="32" t="s">
        <v>1280</v>
      </c>
      <c r="H385" s="32" t="s">
        <v>434</v>
      </c>
      <c r="I385" s="81">
        <v>42367</v>
      </c>
      <c r="J385" s="32" t="s">
        <v>2428</v>
      </c>
      <c r="K385" s="32" t="s">
        <v>2431</v>
      </c>
      <c r="L385" s="105">
        <v>42370</v>
      </c>
      <c r="M385" s="105">
        <v>42735</v>
      </c>
    </row>
    <row r="386" spans="1:13">
      <c r="A386" s="77" t="s">
        <v>1482</v>
      </c>
      <c r="C386" s="33" t="s">
        <v>285</v>
      </c>
      <c r="D386" s="33" t="s">
        <v>1950</v>
      </c>
      <c r="E386" s="33">
        <v>560</v>
      </c>
      <c r="F386" s="80">
        <v>0</v>
      </c>
      <c r="G386" s="32" t="s">
        <v>1281</v>
      </c>
      <c r="H386" s="32" t="s">
        <v>434</v>
      </c>
      <c r="I386" s="81">
        <v>42367</v>
      </c>
      <c r="J386" s="32" t="s">
        <v>2428</v>
      </c>
      <c r="K386" s="32" t="s">
        <v>2432</v>
      </c>
      <c r="L386" s="105">
        <v>42370</v>
      </c>
      <c r="M386" s="105">
        <v>42735</v>
      </c>
    </row>
    <row r="387" spans="1:13">
      <c r="A387" s="77" t="s">
        <v>1482</v>
      </c>
      <c r="C387" s="33" t="s">
        <v>285</v>
      </c>
      <c r="D387" s="33" t="s">
        <v>1951</v>
      </c>
      <c r="E387" s="33">
        <v>1120</v>
      </c>
      <c r="F387" s="80">
        <v>0</v>
      </c>
      <c r="G387" s="32" t="s">
        <v>1281</v>
      </c>
      <c r="H387" s="32" t="s">
        <v>434</v>
      </c>
      <c r="I387" s="81">
        <v>42367</v>
      </c>
      <c r="J387" s="32" t="s">
        <v>2428</v>
      </c>
      <c r="K387" s="32" t="s">
        <v>2432</v>
      </c>
      <c r="L387" s="105">
        <v>42370</v>
      </c>
      <c r="M387" s="105">
        <v>42735</v>
      </c>
    </row>
    <row r="388" spans="1:13">
      <c r="A388" s="77" t="s">
        <v>1482</v>
      </c>
      <c r="C388" s="33" t="s">
        <v>285</v>
      </c>
      <c r="D388" s="33" t="s">
        <v>1952</v>
      </c>
      <c r="E388" s="33">
        <v>200</v>
      </c>
      <c r="F388" s="80">
        <v>0</v>
      </c>
      <c r="G388" s="32" t="s">
        <v>1281</v>
      </c>
      <c r="H388" s="32" t="s">
        <v>434</v>
      </c>
      <c r="I388" s="81">
        <v>42367</v>
      </c>
      <c r="J388" s="32" t="s">
        <v>2428</v>
      </c>
      <c r="K388" s="32" t="s">
        <v>2432</v>
      </c>
      <c r="L388" s="105">
        <v>42370</v>
      </c>
      <c r="M388" s="105">
        <v>42735</v>
      </c>
    </row>
    <row r="389" spans="1:13">
      <c r="A389" s="77" t="s">
        <v>1482</v>
      </c>
      <c r="C389" s="33" t="s">
        <v>285</v>
      </c>
      <c r="D389" s="33" t="s">
        <v>1953</v>
      </c>
      <c r="E389" s="33">
        <v>840</v>
      </c>
      <c r="F389" s="80">
        <v>0</v>
      </c>
      <c r="G389" s="32" t="s">
        <v>1281</v>
      </c>
      <c r="H389" s="32" t="s">
        <v>434</v>
      </c>
      <c r="I389" s="81">
        <v>42367</v>
      </c>
      <c r="J389" s="32" t="s">
        <v>2428</v>
      </c>
      <c r="K389" s="32" t="s">
        <v>2432</v>
      </c>
      <c r="L389" s="105">
        <v>42370</v>
      </c>
      <c r="M389" s="105">
        <v>42735</v>
      </c>
    </row>
    <row r="390" spans="1:13">
      <c r="A390" s="77" t="s">
        <v>1482</v>
      </c>
      <c r="C390" s="33" t="s">
        <v>285</v>
      </c>
      <c r="D390" s="33" t="s">
        <v>1954</v>
      </c>
      <c r="E390" s="33">
        <v>1120</v>
      </c>
      <c r="F390" s="80">
        <v>0</v>
      </c>
      <c r="G390" s="32" t="s">
        <v>1281</v>
      </c>
      <c r="H390" s="32" t="s">
        <v>434</v>
      </c>
      <c r="I390" s="81">
        <v>42367</v>
      </c>
      <c r="J390" s="32" t="s">
        <v>2428</v>
      </c>
      <c r="K390" s="32" t="s">
        <v>2432</v>
      </c>
      <c r="L390" s="105">
        <v>42370</v>
      </c>
      <c r="M390" s="105">
        <v>42735</v>
      </c>
    </row>
    <row r="391" spans="1:13">
      <c r="A391" s="77" t="s">
        <v>1482</v>
      </c>
      <c r="C391" s="33" t="s">
        <v>285</v>
      </c>
      <c r="D391" s="33" t="s">
        <v>1955</v>
      </c>
      <c r="E391" s="33">
        <v>560</v>
      </c>
      <c r="F391" s="80">
        <v>0</v>
      </c>
      <c r="G391" s="32" t="s">
        <v>1281</v>
      </c>
      <c r="H391" s="32" t="s">
        <v>434</v>
      </c>
      <c r="I391" s="81">
        <v>42367</v>
      </c>
      <c r="J391" s="32" t="s">
        <v>2428</v>
      </c>
      <c r="K391" s="32" t="s">
        <v>2432</v>
      </c>
      <c r="L391" s="105">
        <v>42370</v>
      </c>
      <c r="M391" s="105">
        <v>42735</v>
      </c>
    </row>
    <row r="392" spans="1:13">
      <c r="A392" s="77" t="s">
        <v>1482</v>
      </c>
      <c r="C392" s="33" t="s">
        <v>285</v>
      </c>
      <c r="D392" s="33" t="s">
        <v>1956</v>
      </c>
      <c r="E392" s="33">
        <v>1660</v>
      </c>
      <c r="F392" s="80">
        <v>0</v>
      </c>
      <c r="G392" s="32" t="s">
        <v>1281</v>
      </c>
      <c r="H392" s="32" t="s">
        <v>434</v>
      </c>
      <c r="I392" s="81">
        <v>42367</v>
      </c>
      <c r="J392" s="32" t="s">
        <v>2428</v>
      </c>
      <c r="K392" s="32" t="s">
        <v>2432</v>
      </c>
      <c r="L392" s="105">
        <v>42370</v>
      </c>
      <c r="M392" s="105">
        <v>42735</v>
      </c>
    </row>
    <row r="393" spans="1:13">
      <c r="A393" s="77" t="s">
        <v>1482</v>
      </c>
      <c r="C393" s="33" t="s">
        <v>285</v>
      </c>
      <c r="D393" s="33" t="s">
        <v>1957</v>
      </c>
      <c r="E393" s="33">
        <v>420</v>
      </c>
      <c r="F393" s="80">
        <v>0</v>
      </c>
      <c r="G393" s="32" t="s">
        <v>1281</v>
      </c>
      <c r="H393" s="32" t="s">
        <v>434</v>
      </c>
      <c r="I393" s="81">
        <v>42367</v>
      </c>
      <c r="J393" s="32" t="s">
        <v>2428</v>
      </c>
      <c r="K393" s="32" t="s">
        <v>2432</v>
      </c>
      <c r="L393" s="105">
        <v>42370</v>
      </c>
      <c r="M393" s="105">
        <v>42735</v>
      </c>
    </row>
    <row r="394" spans="1:13">
      <c r="A394" s="77" t="s">
        <v>1482</v>
      </c>
      <c r="C394" s="33" t="s">
        <v>285</v>
      </c>
      <c r="D394" s="33" t="s">
        <v>1958</v>
      </c>
      <c r="E394" s="33">
        <v>840</v>
      </c>
      <c r="F394" s="80">
        <v>0</v>
      </c>
      <c r="G394" s="32" t="s">
        <v>1281</v>
      </c>
      <c r="H394" s="32" t="s">
        <v>434</v>
      </c>
      <c r="I394" s="81">
        <v>42367</v>
      </c>
      <c r="J394" s="32" t="s">
        <v>2428</v>
      </c>
      <c r="K394" s="32" t="s">
        <v>2432</v>
      </c>
      <c r="L394" s="105">
        <v>42370</v>
      </c>
      <c r="M394" s="105">
        <v>42735</v>
      </c>
    </row>
    <row r="395" spans="1:13">
      <c r="A395" s="77" t="s">
        <v>1482</v>
      </c>
      <c r="C395" s="33" t="s">
        <v>285</v>
      </c>
      <c r="D395" s="33" t="s">
        <v>1959</v>
      </c>
      <c r="E395" s="33">
        <v>1660</v>
      </c>
      <c r="F395" s="80">
        <v>0</v>
      </c>
      <c r="G395" s="32" t="s">
        <v>1281</v>
      </c>
      <c r="H395" s="32" t="s">
        <v>434</v>
      </c>
      <c r="I395" s="81">
        <v>42367</v>
      </c>
      <c r="J395" s="32" t="s">
        <v>2428</v>
      </c>
      <c r="K395" s="32" t="s">
        <v>2432</v>
      </c>
      <c r="L395" s="105">
        <v>42370</v>
      </c>
      <c r="M395" s="105">
        <v>42735</v>
      </c>
    </row>
    <row r="396" spans="1:13">
      <c r="A396" s="77" t="s">
        <v>1482</v>
      </c>
      <c r="C396" s="33" t="s">
        <v>285</v>
      </c>
      <c r="D396" s="33" t="s">
        <v>1960</v>
      </c>
      <c r="E396" s="33">
        <v>840</v>
      </c>
      <c r="F396" s="80">
        <v>0</v>
      </c>
      <c r="G396" s="32" t="s">
        <v>1281</v>
      </c>
      <c r="H396" s="32" t="s">
        <v>434</v>
      </c>
      <c r="I396" s="81">
        <v>42367</v>
      </c>
      <c r="J396" s="32" t="s">
        <v>2428</v>
      </c>
      <c r="K396" s="32" t="s">
        <v>2432</v>
      </c>
      <c r="L396" s="105">
        <v>42370</v>
      </c>
      <c r="M396" s="105">
        <v>42735</v>
      </c>
    </row>
    <row r="397" spans="1:13">
      <c r="A397" s="77" t="s">
        <v>1482</v>
      </c>
      <c r="C397" s="33" t="s">
        <v>285</v>
      </c>
      <c r="D397" s="33" t="s">
        <v>1961</v>
      </c>
      <c r="E397" s="33">
        <v>1660</v>
      </c>
      <c r="F397" s="80">
        <v>0</v>
      </c>
      <c r="G397" s="32" t="s">
        <v>1281</v>
      </c>
      <c r="H397" s="32" t="s">
        <v>434</v>
      </c>
      <c r="I397" s="81">
        <v>42367</v>
      </c>
      <c r="J397" s="32" t="s">
        <v>2428</v>
      </c>
      <c r="K397" s="32" t="s">
        <v>2432</v>
      </c>
      <c r="L397" s="105">
        <v>42370</v>
      </c>
      <c r="M397" s="105">
        <v>42735</v>
      </c>
    </row>
    <row r="398" spans="1:13">
      <c r="A398" s="77" t="s">
        <v>1482</v>
      </c>
      <c r="C398" s="33" t="s">
        <v>285</v>
      </c>
      <c r="D398" s="33" t="s">
        <v>1962</v>
      </c>
      <c r="E398" s="33">
        <v>3300</v>
      </c>
      <c r="F398" s="80">
        <v>0</v>
      </c>
      <c r="G398" s="32" t="s">
        <v>1281</v>
      </c>
      <c r="H398" s="32" t="s">
        <v>434</v>
      </c>
      <c r="I398" s="81">
        <v>42367</v>
      </c>
      <c r="J398" s="32" t="s">
        <v>2428</v>
      </c>
      <c r="K398" s="32" t="s">
        <v>2432</v>
      </c>
      <c r="L398" s="105">
        <v>42370</v>
      </c>
      <c r="M398" s="105">
        <v>42735</v>
      </c>
    </row>
    <row r="399" spans="1:13">
      <c r="A399" s="77" t="s">
        <v>1482</v>
      </c>
      <c r="C399" s="33" t="s">
        <v>285</v>
      </c>
      <c r="D399" s="33" t="s">
        <v>1963</v>
      </c>
      <c r="E399" s="33">
        <v>134</v>
      </c>
      <c r="F399" s="80">
        <v>0</v>
      </c>
      <c r="G399" s="32" t="s">
        <v>1281</v>
      </c>
      <c r="H399" s="32" t="s">
        <v>434</v>
      </c>
      <c r="I399" s="81">
        <v>42367</v>
      </c>
      <c r="J399" s="32" t="s">
        <v>2428</v>
      </c>
      <c r="K399" s="32" t="s">
        <v>2432</v>
      </c>
      <c r="L399" s="105">
        <v>42370</v>
      </c>
      <c r="M399" s="105">
        <v>42735</v>
      </c>
    </row>
    <row r="400" spans="1:13">
      <c r="A400" s="77" t="s">
        <v>1482</v>
      </c>
      <c r="C400" s="33" t="s">
        <v>285</v>
      </c>
      <c r="D400" s="33" t="s">
        <v>1964</v>
      </c>
      <c r="E400" s="33">
        <v>840</v>
      </c>
      <c r="F400" s="80">
        <v>0</v>
      </c>
      <c r="G400" s="32" t="s">
        <v>1281</v>
      </c>
      <c r="H400" s="32" t="s">
        <v>434</v>
      </c>
      <c r="I400" s="81">
        <v>42367</v>
      </c>
      <c r="J400" s="32" t="s">
        <v>2428</v>
      </c>
      <c r="K400" s="32" t="s">
        <v>2432</v>
      </c>
      <c r="L400" s="105">
        <v>42370</v>
      </c>
      <c r="M400" s="105">
        <v>42735</v>
      </c>
    </row>
    <row r="401" spans="1:13">
      <c r="A401" s="77" t="s">
        <v>1482</v>
      </c>
      <c r="C401" s="33" t="s">
        <v>285</v>
      </c>
      <c r="D401" s="33" t="s">
        <v>1965</v>
      </c>
      <c r="E401" s="33">
        <v>6600</v>
      </c>
      <c r="F401" s="80">
        <v>0</v>
      </c>
      <c r="G401" s="32" t="s">
        <v>1281</v>
      </c>
      <c r="H401" s="32" t="s">
        <v>434</v>
      </c>
      <c r="I401" s="81">
        <v>42367</v>
      </c>
      <c r="J401" s="32" t="s">
        <v>2428</v>
      </c>
      <c r="K401" s="32" t="s">
        <v>2432</v>
      </c>
      <c r="L401" s="105">
        <v>42370</v>
      </c>
      <c r="M401" s="105">
        <v>42735</v>
      </c>
    </row>
    <row r="402" spans="1:13">
      <c r="A402" s="77" t="s">
        <v>1482</v>
      </c>
      <c r="C402" s="33" t="s">
        <v>285</v>
      </c>
      <c r="D402" s="33" t="s">
        <v>1966</v>
      </c>
      <c r="E402" s="33">
        <v>330</v>
      </c>
      <c r="F402" s="80">
        <v>0</v>
      </c>
      <c r="G402" s="32" t="s">
        <v>1281</v>
      </c>
      <c r="H402" s="32" t="s">
        <v>434</v>
      </c>
      <c r="I402" s="81">
        <v>42367</v>
      </c>
      <c r="J402" s="32" t="s">
        <v>2428</v>
      </c>
      <c r="K402" s="32" t="s">
        <v>2432</v>
      </c>
      <c r="L402" s="105">
        <v>42370</v>
      </c>
      <c r="M402" s="105">
        <v>42735</v>
      </c>
    </row>
    <row r="403" spans="1:13">
      <c r="A403" s="77" t="s">
        <v>1482</v>
      </c>
      <c r="C403" s="33" t="s">
        <v>285</v>
      </c>
      <c r="D403" s="33" t="s">
        <v>1967</v>
      </c>
      <c r="E403" s="33">
        <v>330</v>
      </c>
      <c r="F403" s="80">
        <v>0</v>
      </c>
      <c r="G403" s="32" t="s">
        <v>1281</v>
      </c>
      <c r="H403" s="32" t="s">
        <v>434</v>
      </c>
      <c r="I403" s="81">
        <v>42367</v>
      </c>
      <c r="J403" s="32" t="s">
        <v>2428</v>
      </c>
      <c r="K403" s="32" t="s">
        <v>2432</v>
      </c>
      <c r="L403" s="105">
        <v>42370</v>
      </c>
      <c r="M403" s="105">
        <v>42735</v>
      </c>
    </row>
    <row r="404" spans="1:13">
      <c r="A404" s="77" t="s">
        <v>1482</v>
      </c>
      <c r="C404" s="33" t="s">
        <v>285</v>
      </c>
      <c r="D404" s="33" t="s">
        <v>1783</v>
      </c>
      <c r="E404" s="33">
        <v>20000</v>
      </c>
      <c r="F404" s="80">
        <v>0.2</v>
      </c>
      <c r="G404" s="32" t="s">
        <v>1283</v>
      </c>
      <c r="H404" s="32" t="s">
        <v>436</v>
      </c>
      <c r="I404" s="81">
        <v>42367</v>
      </c>
      <c r="J404" s="32" t="s">
        <v>2433</v>
      </c>
      <c r="K404" s="32" t="s">
        <v>2434</v>
      </c>
      <c r="L404" s="105">
        <v>42370</v>
      </c>
      <c r="M404" s="105">
        <v>42735</v>
      </c>
    </row>
    <row r="405" spans="1:13">
      <c r="A405" s="77" t="s">
        <v>1482</v>
      </c>
      <c r="C405" s="33" t="s">
        <v>285</v>
      </c>
      <c r="D405" s="33" t="s">
        <v>1968</v>
      </c>
      <c r="E405" s="33">
        <v>3600</v>
      </c>
      <c r="F405" s="80">
        <v>0.11</v>
      </c>
      <c r="G405" s="32" t="s">
        <v>1287</v>
      </c>
      <c r="H405" s="32" t="s">
        <v>437</v>
      </c>
      <c r="I405" s="81">
        <v>42367</v>
      </c>
      <c r="J405" s="32" t="s">
        <v>2435</v>
      </c>
      <c r="K405" s="32" t="s">
        <v>2436</v>
      </c>
      <c r="L405" s="105">
        <v>42370</v>
      </c>
      <c r="M405" s="105">
        <v>42735</v>
      </c>
    </row>
    <row r="406" spans="1:13">
      <c r="A406" s="77" t="s">
        <v>1483</v>
      </c>
      <c r="C406" s="33" t="s">
        <v>412</v>
      </c>
      <c r="D406" s="33" t="s">
        <v>1658</v>
      </c>
      <c r="E406" s="33">
        <v>36900</v>
      </c>
      <c r="F406" s="80">
        <v>0.05</v>
      </c>
      <c r="G406" s="32" t="s">
        <v>1279</v>
      </c>
      <c r="H406" s="32" t="s">
        <v>434</v>
      </c>
      <c r="I406" s="81">
        <v>42367</v>
      </c>
      <c r="J406" s="32" t="s">
        <v>958</v>
      </c>
      <c r="K406" s="32" t="s">
        <v>2437</v>
      </c>
      <c r="L406" s="105">
        <v>42370</v>
      </c>
      <c r="M406" s="105">
        <v>42735</v>
      </c>
    </row>
    <row r="407" spans="1:13">
      <c r="A407" s="77" t="s">
        <v>1483</v>
      </c>
      <c r="C407" s="33" t="s">
        <v>412</v>
      </c>
      <c r="D407" s="33" t="s">
        <v>1659</v>
      </c>
      <c r="E407" s="33">
        <v>18600</v>
      </c>
      <c r="F407" s="80">
        <v>0.05</v>
      </c>
      <c r="G407" s="32" t="s">
        <v>1279</v>
      </c>
      <c r="H407" s="32" t="s">
        <v>435</v>
      </c>
      <c r="I407" s="81">
        <v>42367</v>
      </c>
      <c r="J407" s="32" t="s">
        <v>959</v>
      </c>
      <c r="K407" s="32" t="s">
        <v>2437</v>
      </c>
      <c r="L407" s="105">
        <v>42370</v>
      </c>
      <c r="M407" s="105">
        <v>42735</v>
      </c>
    </row>
    <row r="408" spans="1:13">
      <c r="A408" s="77" t="s">
        <v>1483</v>
      </c>
      <c r="C408" s="33" t="s">
        <v>412</v>
      </c>
      <c r="D408" s="33" t="s">
        <v>1969</v>
      </c>
      <c r="E408" s="33">
        <v>500</v>
      </c>
      <c r="F408" s="80">
        <v>0</v>
      </c>
      <c r="G408" s="32" t="s">
        <v>1281</v>
      </c>
      <c r="H408" s="32" t="s">
        <v>434</v>
      </c>
      <c r="I408" s="81">
        <v>42367</v>
      </c>
      <c r="J408" s="32" t="s">
        <v>958</v>
      </c>
      <c r="K408" s="32" t="s">
        <v>2438</v>
      </c>
      <c r="L408" s="105">
        <v>42370</v>
      </c>
      <c r="M408" s="105">
        <v>42735</v>
      </c>
    </row>
    <row r="409" spans="1:13">
      <c r="A409" s="77" t="s">
        <v>1483</v>
      </c>
      <c r="C409" s="33" t="s">
        <v>412</v>
      </c>
      <c r="D409" s="33" t="s">
        <v>1970</v>
      </c>
      <c r="E409" s="33">
        <v>330</v>
      </c>
      <c r="F409" s="80">
        <v>0</v>
      </c>
      <c r="G409" s="32" t="s">
        <v>1281</v>
      </c>
      <c r="H409" s="32" t="s">
        <v>434</v>
      </c>
      <c r="I409" s="81">
        <v>42367</v>
      </c>
      <c r="J409" s="32" t="s">
        <v>958</v>
      </c>
      <c r="K409" s="32" t="s">
        <v>2438</v>
      </c>
      <c r="L409" s="105">
        <v>42370</v>
      </c>
      <c r="M409" s="105">
        <v>42735</v>
      </c>
    </row>
    <row r="410" spans="1:13">
      <c r="A410" s="77" t="s">
        <v>1485</v>
      </c>
      <c r="C410" s="33" t="s">
        <v>288</v>
      </c>
      <c r="D410" s="33" t="s">
        <v>1658</v>
      </c>
      <c r="E410" s="33">
        <v>100200</v>
      </c>
      <c r="F410" s="80">
        <v>0.05</v>
      </c>
      <c r="G410" s="32" t="s">
        <v>1279</v>
      </c>
      <c r="H410" s="32" t="s">
        <v>434</v>
      </c>
      <c r="I410" s="81">
        <v>42367</v>
      </c>
      <c r="J410" s="32" t="s">
        <v>960</v>
      </c>
      <c r="K410" s="32" t="s">
        <v>2439</v>
      </c>
      <c r="L410" s="105">
        <v>42370</v>
      </c>
      <c r="M410" s="105">
        <v>42735</v>
      </c>
    </row>
    <row r="411" spans="1:13">
      <c r="A411" s="77" t="s">
        <v>1485</v>
      </c>
      <c r="C411" s="33" t="s">
        <v>288</v>
      </c>
      <c r="D411" s="33" t="s">
        <v>1659</v>
      </c>
      <c r="E411" s="33">
        <v>37900</v>
      </c>
      <c r="F411" s="80">
        <v>0.05</v>
      </c>
      <c r="G411" s="32" t="s">
        <v>1279</v>
      </c>
      <c r="H411" s="32" t="s">
        <v>435</v>
      </c>
      <c r="I411" s="81">
        <v>42367</v>
      </c>
      <c r="J411" s="32" t="s">
        <v>961</v>
      </c>
      <c r="K411" s="32" t="s">
        <v>2439</v>
      </c>
      <c r="L411" s="105">
        <v>42370</v>
      </c>
      <c r="M411" s="105">
        <v>42735</v>
      </c>
    </row>
    <row r="412" spans="1:13">
      <c r="A412" s="77" t="s">
        <v>1485</v>
      </c>
      <c r="C412" s="33" t="s">
        <v>288</v>
      </c>
      <c r="D412" s="33" t="s">
        <v>1971</v>
      </c>
      <c r="E412" s="33">
        <v>500</v>
      </c>
      <c r="F412" s="80">
        <v>0</v>
      </c>
      <c r="G412" s="32" t="s">
        <v>1281</v>
      </c>
      <c r="H412" s="32" t="s">
        <v>434</v>
      </c>
      <c r="I412" s="81">
        <v>42367</v>
      </c>
      <c r="J412" s="32" t="s">
        <v>960</v>
      </c>
      <c r="K412" s="32" t="s">
        <v>2440</v>
      </c>
      <c r="L412" s="105">
        <v>42370</v>
      </c>
      <c r="M412" s="105">
        <v>42735</v>
      </c>
    </row>
    <row r="413" spans="1:13">
      <c r="A413" s="77" t="s">
        <v>1485</v>
      </c>
      <c r="C413" s="33" t="s">
        <v>288</v>
      </c>
      <c r="D413" s="33" t="s">
        <v>1972</v>
      </c>
      <c r="E413" s="33">
        <v>13400</v>
      </c>
      <c r="F413" s="80">
        <v>0.53</v>
      </c>
      <c r="G413" s="32" t="s">
        <v>1282</v>
      </c>
      <c r="H413" s="32" t="s">
        <v>434</v>
      </c>
      <c r="I413" s="81">
        <v>42367</v>
      </c>
      <c r="J413" s="32" t="s">
        <v>960</v>
      </c>
      <c r="K413" s="32" t="s">
        <v>2441</v>
      </c>
      <c r="L413" s="105">
        <v>42370</v>
      </c>
      <c r="M413" s="105">
        <v>42735</v>
      </c>
    </row>
    <row r="414" spans="1:13">
      <c r="A414" s="77" t="s">
        <v>1497</v>
      </c>
      <c r="C414" s="33" t="s">
        <v>290</v>
      </c>
      <c r="D414" s="33" t="s">
        <v>1658</v>
      </c>
      <c r="E414" s="33">
        <v>2138700</v>
      </c>
      <c r="F414" s="80">
        <v>0.05</v>
      </c>
      <c r="G414" s="32" t="s">
        <v>1279</v>
      </c>
      <c r="H414" s="32" t="s">
        <v>434</v>
      </c>
      <c r="I414" s="81">
        <v>42367</v>
      </c>
      <c r="J414" s="32" t="s">
        <v>970</v>
      </c>
      <c r="K414" s="32" t="s">
        <v>2442</v>
      </c>
      <c r="L414" s="105">
        <v>42370</v>
      </c>
      <c r="M414" s="105">
        <v>42735</v>
      </c>
    </row>
    <row r="415" spans="1:13">
      <c r="A415" s="77" t="s">
        <v>1497</v>
      </c>
      <c r="C415" s="33" t="s">
        <v>290</v>
      </c>
      <c r="D415" s="33" t="s">
        <v>1659</v>
      </c>
      <c r="E415" s="33">
        <v>562500</v>
      </c>
      <c r="F415" s="80">
        <v>0.05</v>
      </c>
      <c r="G415" s="32" t="s">
        <v>1279</v>
      </c>
      <c r="H415" s="32" t="s">
        <v>435</v>
      </c>
      <c r="I415" s="81">
        <v>42367</v>
      </c>
      <c r="J415" s="32" t="s">
        <v>971</v>
      </c>
      <c r="K415" s="32" t="s">
        <v>2442</v>
      </c>
      <c r="L415" s="105">
        <v>42370</v>
      </c>
      <c r="M415" s="105">
        <v>42735</v>
      </c>
    </row>
    <row r="416" spans="1:13">
      <c r="A416" s="77" t="s">
        <v>1497</v>
      </c>
      <c r="C416" s="33" t="s">
        <v>290</v>
      </c>
      <c r="D416" s="33" t="s">
        <v>1973</v>
      </c>
      <c r="E416" s="33">
        <v>5000</v>
      </c>
      <c r="F416" s="80">
        <v>0.05</v>
      </c>
      <c r="G416" s="32" t="s">
        <v>1280</v>
      </c>
      <c r="H416" s="32" t="s">
        <v>434</v>
      </c>
      <c r="I416" s="81">
        <v>42367</v>
      </c>
      <c r="J416" s="32" t="s">
        <v>970</v>
      </c>
      <c r="K416" s="32" t="s">
        <v>2443</v>
      </c>
      <c r="L416" s="105">
        <v>42370</v>
      </c>
      <c r="M416" s="105">
        <v>42735</v>
      </c>
    </row>
    <row r="417" spans="1:13">
      <c r="A417" s="77" t="s">
        <v>1497</v>
      </c>
      <c r="C417" s="33" t="s">
        <v>290</v>
      </c>
      <c r="D417" s="33" t="s">
        <v>1974</v>
      </c>
      <c r="E417" s="33">
        <v>15000</v>
      </c>
      <c r="F417" s="80">
        <v>0.05</v>
      </c>
      <c r="G417" s="32" t="s">
        <v>1280</v>
      </c>
      <c r="H417" s="32" t="s">
        <v>434</v>
      </c>
      <c r="I417" s="81">
        <v>42367</v>
      </c>
      <c r="J417" s="32" t="s">
        <v>970</v>
      </c>
      <c r="K417" s="32" t="s">
        <v>2443</v>
      </c>
      <c r="L417" s="105">
        <v>42370</v>
      </c>
      <c r="M417" s="105">
        <v>42735</v>
      </c>
    </row>
    <row r="418" spans="1:13">
      <c r="A418" s="77" t="s">
        <v>1497</v>
      </c>
      <c r="C418" s="33" t="s">
        <v>290</v>
      </c>
      <c r="D418" s="33" t="s">
        <v>1975</v>
      </c>
      <c r="E418" s="33">
        <v>15000</v>
      </c>
      <c r="F418" s="80">
        <v>0.05</v>
      </c>
      <c r="G418" s="32" t="s">
        <v>1280</v>
      </c>
      <c r="H418" s="32" t="s">
        <v>434</v>
      </c>
      <c r="I418" s="81">
        <v>42367</v>
      </c>
      <c r="J418" s="32" t="s">
        <v>970</v>
      </c>
      <c r="K418" s="32" t="s">
        <v>2443</v>
      </c>
      <c r="L418" s="105">
        <v>42370</v>
      </c>
      <c r="M418" s="105">
        <v>42735</v>
      </c>
    </row>
    <row r="419" spans="1:13">
      <c r="A419" s="77" t="s">
        <v>1497</v>
      </c>
      <c r="C419" s="33" t="s">
        <v>290</v>
      </c>
      <c r="D419" s="33" t="s">
        <v>1976</v>
      </c>
      <c r="E419" s="33">
        <v>400</v>
      </c>
      <c r="F419" s="80">
        <v>0</v>
      </c>
      <c r="G419" s="32" t="s">
        <v>1281</v>
      </c>
      <c r="H419" s="32" t="s">
        <v>434</v>
      </c>
      <c r="I419" s="81">
        <v>42367</v>
      </c>
      <c r="J419" s="32" t="s">
        <v>970</v>
      </c>
      <c r="K419" s="32" t="s">
        <v>2444</v>
      </c>
      <c r="L419" s="105">
        <v>42370</v>
      </c>
      <c r="M419" s="105">
        <v>42735</v>
      </c>
    </row>
    <row r="420" spans="1:13">
      <c r="A420" s="77" t="s">
        <v>1497</v>
      </c>
      <c r="C420" s="33" t="s">
        <v>290</v>
      </c>
      <c r="D420" s="33" t="s">
        <v>1977</v>
      </c>
      <c r="E420" s="33">
        <v>420</v>
      </c>
      <c r="F420" s="80">
        <v>0</v>
      </c>
      <c r="G420" s="32" t="s">
        <v>1281</v>
      </c>
      <c r="H420" s="32" t="s">
        <v>434</v>
      </c>
      <c r="I420" s="81">
        <v>42367</v>
      </c>
      <c r="J420" s="32" t="s">
        <v>970</v>
      </c>
      <c r="K420" s="32" t="s">
        <v>2444</v>
      </c>
      <c r="L420" s="105">
        <v>42370</v>
      </c>
      <c r="M420" s="105">
        <v>42735</v>
      </c>
    </row>
    <row r="421" spans="1:13">
      <c r="A421" s="77" t="s">
        <v>1497</v>
      </c>
      <c r="C421" s="33" t="s">
        <v>290</v>
      </c>
      <c r="D421" s="33" t="s">
        <v>1978</v>
      </c>
      <c r="E421" s="33">
        <v>1660</v>
      </c>
      <c r="F421" s="80">
        <v>0</v>
      </c>
      <c r="G421" s="32" t="s">
        <v>1281</v>
      </c>
      <c r="H421" s="32" t="s">
        <v>434</v>
      </c>
      <c r="I421" s="81">
        <v>42367</v>
      </c>
      <c r="J421" s="32" t="s">
        <v>970</v>
      </c>
      <c r="K421" s="32" t="s">
        <v>2444</v>
      </c>
      <c r="L421" s="105">
        <v>42370</v>
      </c>
      <c r="M421" s="105">
        <v>42735</v>
      </c>
    </row>
    <row r="422" spans="1:13">
      <c r="A422" s="77" t="s">
        <v>1497</v>
      </c>
      <c r="C422" s="33" t="s">
        <v>290</v>
      </c>
      <c r="D422" s="33" t="s">
        <v>1979</v>
      </c>
      <c r="E422" s="33">
        <v>840</v>
      </c>
      <c r="F422" s="80">
        <v>0</v>
      </c>
      <c r="G422" s="32" t="s">
        <v>1281</v>
      </c>
      <c r="H422" s="32" t="s">
        <v>434</v>
      </c>
      <c r="I422" s="81">
        <v>42367</v>
      </c>
      <c r="J422" s="32" t="s">
        <v>970</v>
      </c>
      <c r="K422" s="32" t="s">
        <v>2444</v>
      </c>
      <c r="L422" s="105">
        <v>42370</v>
      </c>
      <c r="M422" s="105">
        <v>42735</v>
      </c>
    </row>
    <row r="423" spans="1:13">
      <c r="A423" s="77" t="s">
        <v>1497</v>
      </c>
      <c r="C423" s="33" t="s">
        <v>290</v>
      </c>
      <c r="D423" s="33" t="s">
        <v>1980</v>
      </c>
      <c r="E423" s="33">
        <v>330</v>
      </c>
      <c r="F423" s="80">
        <v>0</v>
      </c>
      <c r="G423" s="32" t="s">
        <v>1281</v>
      </c>
      <c r="H423" s="32" t="s">
        <v>434</v>
      </c>
      <c r="I423" s="81">
        <v>42367</v>
      </c>
      <c r="J423" s="32" t="s">
        <v>970</v>
      </c>
      <c r="K423" s="32" t="s">
        <v>2444</v>
      </c>
      <c r="L423" s="105">
        <v>42370</v>
      </c>
      <c r="M423" s="105">
        <v>42735</v>
      </c>
    </row>
    <row r="424" spans="1:13">
      <c r="A424" s="77" t="s">
        <v>1497</v>
      </c>
      <c r="C424" s="33" t="s">
        <v>290</v>
      </c>
      <c r="D424" s="33" t="s">
        <v>1981</v>
      </c>
      <c r="E424" s="33">
        <v>330</v>
      </c>
      <c r="F424" s="80">
        <v>0</v>
      </c>
      <c r="G424" s="32" t="s">
        <v>1281</v>
      </c>
      <c r="H424" s="32" t="s">
        <v>434</v>
      </c>
      <c r="I424" s="81">
        <v>42367</v>
      </c>
      <c r="J424" s="32" t="s">
        <v>970</v>
      </c>
      <c r="K424" s="32" t="s">
        <v>2444</v>
      </c>
      <c r="L424" s="105">
        <v>42370</v>
      </c>
      <c r="M424" s="105">
        <v>42735</v>
      </c>
    </row>
    <row r="425" spans="1:13">
      <c r="A425" s="77" t="s">
        <v>1497</v>
      </c>
      <c r="C425" s="33" t="s">
        <v>290</v>
      </c>
      <c r="D425" s="33" t="s">
        <v>1783</v>
      </c>
      <c r="E425" s="33">
        <v>20000</v>
      </c>
      <c r="F425" s="80">
        <v>0.17</v>
      </c>
      <c r="G425" s="32" t="s">
        <v>1283</v>
      </c>
      <c r="H425" s="32" t="s">
        <v>436</v>
      </c>
      <c r="I425" s="81">
        <v>42367</v>
      </c>
      <c r="J425" s="32" t="s">
        <v>972</v>
      </c>
      <c r="K425" s="32" t="s">
        <v>2445</v>
      </c>
      <c r="L425" s="105">
        <v>42370</v>
      </c>
      <c r="M425" s="105">
        <v>42735</v>
      </c>
    </row>
    <row r="426" spans="1:13">
      <c r="A426" s="77" t="s">
        <v>1497</v>
      </c>
      <c r="C426" s="33" t="s">
        <v>290</v>
      </c>
      <c r="D426" s="33" t="s">
        <v>1982</v>
      </c>
      <c r="E426" s="33">
        <v>3000</v>
      </c>
      <c r="F426" s="80">
        <v>0.13</v>
      </c>
      <c r="G426" s="32" t="s">
        <v>1287</v>
      </c>
      <c r="H426" s="32" t="s">
        <v>437</v>
      </c>
      <c r="I426" s="81">
        <v>42367</v>
      </c>
      <c r="J426" s="32" t="s">
        <v>1143</v>
      </c>
      <c r="K426" s="32" t="s">
        <v>2446</v>
      </c>
      <c r="L426" s="105">
        <v>42370</v>
      </c>
      <c r="M426" s="105">
        <v>42735</v>
      </c>
    </row>
    <row r="427" spans="1:13">
      <c r="A427" s="77" t="s">
        <v>1499</v>
      </c>
      <c r="C427" s="33" t="s">
        <v>294</v>
      </c>
      <c r="D427" s="33" t="s">
        <v>1658</v>
      </c>
      <c r="E427" s="33">
        <v>56100</v>
      </c>
      <c r="F427" s="80">
        <v>0.05</v>
      </c>
      <c r="G427" s="32" t="s">
        <v>1279</v>
      </c>
      <c r="H427" s="32" t="s">
        <v>434</v>
      </c>
      <c r="I427" s="81">
        <v>42367</v>
      </c>
      <c r="J427" s="32" t="s">
        <v>2447</v>
      </c>
      <c r="K427" s="32" t="s">
        <v>2448</v>
      </c>
      <c r="L427" s="105">
        <v>42370</v>
      </c>
      <c r="M427" s="105">
        <v>42735</v>
      </c>
    </row>
    <row r="428" spans="1:13">
      <c r="A428" s="77" t="s">
        <v>1499</v>
      </c>
      <c r="C428" s="33" t="s">
        <v>294</v>
      </c>
      <c r="D428" s="33" t="s">
        <v>1659</v>
      </c>
      <c r="E428" s="33">
        <v>32700</v>
      </c>
      <c r="F428" s="80">
        <v>0.05</v>
      </c>
      <c r="G428" s="32" t="s">
        <v>1279</v>
      </c>
      <c r="H428" s="32" t="s">
        <v>435</v>
      </c>
      <c r="I428" s="81">
        <v>42367</v>
      </c>
      <c r="J428" s="32" t="s">
        <v>2449</v>
      </c>
      <c r="K428" s="32" t="s">
        <v>2448</v>
      </c>
      <c r="L428" s="105">
        <v>42370</v>
      </c>
      <c r="M428" s="105">
        <v>42735</v>
      </c>
    </row>
    <row r="429" spans="1:13">
      <c r="A429" s="77" t="s">
        <v>1499</v>
      </c>
      <c r="C429" s="33" t="s">
        <v>294</v>
      </c>
      <c r="D429" s="33" t="s">
        <v>1983</v>
      </c>
      <c r="E429" s="33">
        <v>420</v>
      </c>
      <c r="F429" s="80">
        <v>0</v>
      </c>
      <c r="G429" s="32" t="s">
        <v>1281</v>
      </c>
      <c r="H429" s="32" t="s">
        <v>434</v>
      </c>
      <c r="I429" s="81">
        <v>42367</v>
      </c>
      <c r="J429" s="32" t="s">
        <v>2447</v>
      </c>
      <c r="K429" s="32" t="s">
        <v>2450</v>
      </c>
      <c r="L429" s="105">
        <v>42370</v>
      </c>
      <c r="M429" s="105">
        <v>42735</v>
      </c>
    </row>
    <row r="430" spans="1:13">
      <c r="A430" s="77" t="s">
        <v>1515</v>
      </c>
      <c r="C430" s="33" t="s">
        <v>296</v>
      </c>
      <c r="D430" s="33" t="s">
        <v>1658</v>
      </c>
      <c r="E430" s="33">
        <v>252400</v>
      </c>
      <c r="F430" s="80">
        <v>0.05</v>
      </c>
      <c r="G430" s="32" t="s">
        <v>1279</v>
      </c>
      <c r="H430" s="32" t="s">
        <v>434</v>
      </c>
      <c r="I430" s="81">
        <v>42367</v>
      </c>
      <c r="J430" s="32" t="s">
        <v>979</v>
      </c>
      <c r="K430" s="32" t="s">
        <v>2451</v>
      </c>
      <c r="L430" s="105">
        <v>42370</v>
      </c>
      <c r="M430" s="105">
        <v>42735</v>
      </c>
    </row>
    <row r="431" spans="1:13">
      <c r="A431" s="77" t="s">
        <v>1515</v>
      </c>
      <c r="C431" s="33" t="s">
        <v>296</v>
      </c>
      <c r="D431" s="33" t="s">
        <v>1659</v>
      </c>
      <c r="E431" s="33">
        <v>73600</v>
      </c>
      <c r="F431" s="80">
        <v>0.05</v>
      </c>
      <c r="G431" s="32" t="s">
        <v>1279</v>
      </c>
      <c r="H431" s="32" t="s">
        <v>435</v>
      </c>
      <c r="I431" s="81">
        <v>42367</v>
      </c>
      <c r="J431" s="32" t="s">
        <v>980</v>
      </c>
      <c r="K431" s="32" t="s">
        <v>2451</v>
      </c>
      <c r="L431" s="105">
        <v>42370</v>
      </c>
      <c r="M431" s="105">
        <v>42735</v>
      </c>
    </row>
    <row r="432" spans="1:13">
      <c r="A432" s="77" t="s">
        <v>1515</v>
      </c>
      <c r="C432" s="33" t="s">
        <v>296</v>
      </c>
      <c r="D432" s="33" t="s">
        <v>1984</v>
      </c>
      <c r="E432" s="33">
        <v>10000</v>
      </c>
      <c r="F432" s="80">
        <v>0.05</v>
      </c>
      <c r="G432" s="32" t="s">
        <v>1280</v>
      </c>
      <c r="H432" s="32" t="s">
        <v>434</v>
      </c>
      <c r="I432" s="81">
        <v>42367</v>
      </c>
      <c r="J432" s="32" t="s">
        <v>979</v>
      </c>
      <c r="K432" s="32" t="s">
        <v>2452</v>
      </c>
      <c r="L432" s="105">
        <v>42370</v>
      </c>
      <c r="M432" s="105">
        <v>42735</v>
      </c>
    </row>
    <row r="433" spans="1:13">
      <c r="A433" s="77" t="s">
        <v>1515</v>
      </c>
      <c r="C433" s="33" t="s">
        <v>296</v>
      </c>
      <c r="D433" s="33" t="s">
        <v>1985</v>
      </c>
      <c r="E433" s="33">
        <v>10000</v>
      </c>
      <c r="F433" s="80">
        <v>0.05</v>
      </c>
      <c r="G433" s="32" t="s">
        <v>1280</v>
      </c>
      <c r="H433" s="32" t="s">
        <v>434</v>
      </c>
      <c r="I433" s="81">
        <v>42367</v>
      </c>
      <c r="J433" s="32" t="s">
        <v>979</v>
      </c>
      <c r="K433" s="32" t="s">
        <v>2452</v>
      </c>
      <c r="L433" s="105">
        <v>42370</v>
      </c>
      <c r="M433" s="105">
        <v>42735</v>
      </c>
    </row>
    <row r="434" spans="1:13">
      <c r="A434" s="77" t="s">
        <v>1515</v>
      </c>
      <c r="C434" s="33" t="s">
        <v>296</v>
      </c>
      <c r="D434" s="33" t="s">
        <v>1986</v>
      </c>
      <c r="E434" s="33">
        <v>5000</v>
      </c>
      <c r="F434" s="80">
        <v>0.05</v>
      </c>
      <c r="G434" s="32" t="s">
        <v>1280</v>
      </c>
      <c r="H434" s="32" t="s">
        <v>434</v>
      </c>
      <c r="I434" s="81">
        <v>42367</v>
      </c>
      <c r="J434" s="32" t="s">
        <v>979</v>
      </c>
      <c r="K434" s="32" t="s">
        <v>2452</v>
      </c>
      <c r="L434" s="105">
        <v>42370</v>
      </c>
      <c r="M434" s="105">
        <v>42735</v>
      </c>
    </row>
    <row r="435" spans="1:13">
      <c r="A435" s="77" t="s">
        <v>1515</v>
      </c>
      <c r="C435" s="33" t="s">
        <v>296</v>
      </c>
      <c r="D435" s="33" t="s">
        <v>1987</v>
      </c>
      <c r="E435" s="33">
        <v>10000</v>
      </c>
      <c r="F435" s="80">
        <v>0.05</v>
      </c>
      <c r="G435" s="32" t="s">
        <v>1280</v>
      </c>
      <c r="H435" s="32" t="s">
        <v>434</v>
      </c>
      <c r="I435" s="81">
        <v>42367</v>
      </c>
      <c r="J435" s="32" t="s">
        <v>979</v>
      </c>
      <c r="K435" s="32" t="s">
        <v>2452</v>
      </c>
      <c r="L435" s="105">
        <v>42370</v>
      </c>
      <c r="M435" s="105">
        <v>42735</v>
      </c>
    </row>
    <row r="436" spans="1:13">
      <c r="A436" s="77" t="s">
        <v>1515</v>
      </c>
      <c r="C436" s="33" t="s">
        <v>296</v>
      </c>
      <c r="D436" s="33" t="s">
        <v>1988</v>
      </c>
      <c r="E436" s="33">
        <v>20000</v>
      </c>
      <c r="F436" s="80">
        <v>0.05</v>
      </c>
      <c r="G436" s="32" t="s">
        <v>1280</v>
      </c>
      <c r="H436" s="32" t="s">
        <v>434</v>
      </c>
      <c r="I436" s="81">
        <v>42367</v>
      </c>
      <c r="J436" s="32" t="s">
        <v>979</v>
      </c>
      <c r="K436" s="32" t="s">
        <v>2452</v>
      </c>
      <c r="L436" s="105">
        <v>42370</v>
      </c>
      <c r="M436" s="105">
        <v>42735</v>
      </c>
    </row>
    <row r="437" spans="1:13">
      <c r="A437" s="77" t="s">
        <v>1515</v>
      </c>
      <c r="C437" s="33" t="s">
        <v>296</v>
      </c>
      <c r="D437" s="33" t="s">
        <v>1989</v>
      </c>
      <c r="E437" s="33">
        <v>15000</v>
      </c>
      <c r="F437" s="80">
        <v>0.05</v>
      </c>
      <c r="G437" s="32" t="s">
        <v>1280</v>
      </c>
      <c r="H437" s="32" t="s">
        <v>434</v>
      </c>
      <c r="I437" s="81">
        <v>42367</v>
      </c>
      <c r="J437" s="32" t="s">
        <v>979</v>
      </c>
      <c r="K437" s="32" t="s">
        <v>2452</v>
      </c>
      <c r="L437" s="105">
        <v>42370</v>
      </c>
      <c r="M437" s="105">
        <v>42735</v>
      </c>
    </row>
    <row r="438" spans="1:13">
      <c r="A438" s="77" t="s">
        <v>1515</v>
      </c>
      <c r="C438" s="33" t="s">
        <v>296</v>
      </c>
      <c r="D438" s="33" t="s">
        <v>1990</v>
      </c>
      <c r="E438" s="33">
        <v>840</v>
      </c>
      <c r="F438" s="80">
        <v>0</v>
      </c>
      <c r="G438" s="32" t="s">
        <v>1281</v>
      </c>
      <c r="H438" s="32" t="s">
        <v>434</v>
      </c>
      <c r="I438" s="81">
        <v>42367</v>
      </c>
      <c r="J438" s="32" t="s">
        <v>979</v>
      </c>
      <c r="K438" s="32" t="s">
        <v>2453</v>
      </c>
      <c r="L438" s="105">
        <v>42370</v>
      </c>
      <c r="M438" s="105">
        <v>42735</v>
      </c>
    </row>
    <row r="439" spans="1:13">
      <c r="A439" s="77" t="s">
        <v>1492</v>
      </c>
      <c r="C439" s="33" t="s">
        <v>1494</v>
      </c>
      <c r="D439" s="33" t="s">
        <v>1658</v>
      </c>
      <c r="E439" s="33">
        <v>37100</v>
      </c>
      <c r="F439" s="80">
        <v>0.05</v>
      </c>
      <c r="G439" s="32" t="s">
        <v>1279</v>
      </c>
      <c r="H439" s="32" t="s">
        <v>434</v>
      </c>
      <c r="I439" s="81">
        <v>42367</v>
      </c>
      <c r="J439" s="32" t="s">
        <v>968</v>
      </c>
      <c r="K439" s="32" t="s">
        <v>2454</v>
      </c>
      <c r="L439" s="105">
        <v>42370</v>
      </c>
      <c r="M439" s="105">
        <v>42735</v>
      </c>
    </row>
    <row r="440" spans="1:13">
      <c r="A440" s="77" t="s">
        <v>1492</v>
      </c>
      <c r="C440" s="33" t="s">
        <v>1494</v>
      </c>
      <c r="D440" s="33" t="s">
        <v>1659</v>
      </c>
      <c r="E440" s="33">
        <v>13000</v>
      </c>
      <c r="F440" s="80">
        <v>0.05</v>
      </c>
      <c r="G440" s="32" t="s">
        <v>1279</v>
      </c>
      <c r="H440" s="32" t="s">
        <v>435</v>
      </c>
      <c r="I440" s="81">
        <v>42367</v>
      </c>
      <c r="J440" s="32" t="s">
        <v>969</v>
      </c>
      <c r="K440" s="32" t="s">
        <v>2454</v>
      </c>
      <c r="L440" s="105">
        <v>42370</v>
      </c>
      <c r="M440" s="105">
        <v>42735</v>
      </c>
    </row>
    <row r="441" spans="1:13">
      <c r="A441" s="77" t="s">
        <v>1492</v>
      </c>
      <c r="C441" s="33" t="s">
        <v>1494</v>
      </c>
      <c r="D441" s="33" t="s">
        <v>1991</v>
      </c>
      <c r="E441" s="33">
        <v>3780</v>
      </c>
      <c r="F441" s="80">
        <v>0</v>
      </c>
      <c r="G441" s="32" t="s">
        <v>1281</v>
      </c>
      <c r="H441" s="32" t="s">
        <v>434</v>
      </c>
      <c r="I441" s="81">
        <v>42367</v>
      </c>
      <c r="J441" s="32" t="s">
        <v>968</v>
      </c>
      <c r="K441" s="32" t="s">
        <v>2455</v>
      </c>
      <c r="L441" s="105">
        <v>42370</v>
      </c>
      <c r="M441" s="105">
        <v>42735</v>
      </c>
    </row>
    <row r="442" spans="1:13">
      <c r="A442" s="77" t="s">
        <v>1492</v>
      </c>
      <c r="C442" s="33" t="s">
        <v>1494</v>
      </c>
      <c r="D442" s="33" t="s">
        <v>1992</v>
      </c>
      <c r="E442" s="33">
        <v>1260</v>
      </c>
      <c r="F442" s="80">
        <v>0</v>
      </c>
      <c r="G442" s="32" t="s">
        <v>1281</v>
      </c>
      <c r="H442" s="32" t="s">
        <v>434</v>
      </c>
      <c r="I442" s="81">
        <v>42367</v>
      </c>
      <c r="J442" s="32" t="s">
        <v>968</v>
      </c>
      <c r="K442" s="32" t="s">
        <v>2455</v>
      </c>
      <c r="L442" s="105">
        <v>42370</v>
      </c>
      <c r="M442" s="105">
        <v>42735</v>
      </c>
    </row>
    <row r="443" spans="1:13">
      <c r="A443" s="77" t="s">
        <v>1492</v>
      </c>
      <c r="C443" s="33" t="s">
        <v>1494</v>
      </c>
      <c r="D443" s="33" t="s">
        <v>1993</v>
      </c>
      <c r="E443" s="33">
        <v>1875</v>
      </c>
      <c r="F443" s="80">
        <v>0</v>
      </c>
      <c r="G443" s="32" t="s">
        <v>1281</v>
      </c>
      <c r="H443" s="32" t="s">
        <v>434</v>
      </c>
      <c r="I443" s="81">
        <v>42367</v>
      </c>
      <c r="J443" s="32" t="s">
        <v>968</v>
      </c>
      <c r="K443" s="32" t="s">
        <v>2455</v>
      </c>
      <c r="L443" s="105">
        <v>42370</v>
      </c>
      <c r="M443" s="105">
        <v>42735</v>
      </c>
    </row>
    <row r="444" spans="1:13">
      <c r="A444" s="77" t="s">
        <v>1492</v>
      </c>
      <c r="C444" s="33" t="s">
        <v>1494</v>
      </c>
      <c r="D444" s="33" t="s">
        <v>1994</v>
      </c>
      <c r="E444" s="33">
        <v>1890</v>
      </c>
      <c r="F444" s="80">
        <v>0</v>
      </c>
      <c r="G444" s="32" t="s">
        <v>1281</v>
      </c>
      <c r="H444" s="32" t="s">
        <v>434</v>
      </c>
      <c r="I444" s="81">
        <v>42367</v>
      </c>
      <c r="J444" s="32" t="s">
        <v>968</v>
      </c>
      <c r="K444" s="32" t="s">
        <v>2455</v>
      </c>
      <c r="L444" s="105">
        <v>42370</v>
      </c>
      <c r="M444" s="105">
        <v>42735</v>
      </c>
    </row>
    <row r="445" spans="1:13">
      <c r="A445" s="77" t="s">
        <v>1492</v>
      </c>
      <c r="C445" s="33" t="s">
        <v>1494</v>
      </c>
      <c r="D445" s="33" t="s">
        <v>1995</v>
      </c>
      <c r="E445" s="33">
        <v>650</v>
      </c>
      <c r="F445" s="80">
        <v>0</v>
      </c>
      <c r="G445" s="32" t="s">
        <v>1281</v>
      </c>
      <c r="H445" s="32" t="s">
        <v>434</v>
      </c>
      <c r="I445" s="81">
        <v>42367</v>
      </c>
      <c r="J445" s="32" t="s">
        <v>968</v>
      </c>
      <c r="K445" s="32" t="s">
        <v>2455</v>
      </c>
      <c r="L445" s="105">
        <v>42370</v>
      </c>
      <c r="M445" s="105">
        <v>42735</v>
      </c>
    </row>
    <row r="446" spans="1:13">
      <c r="A446" s="77" t="s">
        <v>1492</v>
      </c>
      <c r="C446" s="33" t="s">
        <v>1494</v>
      </c>
      <c r="D446" s="33" t="s">
        <v>1996</v>
      </c>
      <c r="E446" s="33">
        <v>1378</v>
      </c>
      <c r="F446" s="80">
        <v>0</v>
      </c>
      <c r="G446" s="32" t="s">
        <v>1281</v>
      </c>
      <c r="H446" s="32" t="s">
        <v>434</v>
      </c>
      <c r="I446" s="81">
        <v>42367</v>
      </c>
      <c r="J446" s="32" t="s">
        <v>968</v>
      </c>
      <c r="K446" s="32" t="s">
        <v>2455</v>
      </c>
      <c r="L446" s="105">
        <v>42370</v>
      </c>
      <c r="M446" s="105">
        <v>42735</v>
      </c>
    </row>
    <row r="447" spans="1:13">
      <c r="A447" s="77" t="s">
        <v>1492</v>
      </c>
      <c r="C447" s="33" t="s">
        <v>1494</v>
      </c>
      <c r="D447" s="33" t="s">
        <v>1997</v>
      </c>
      <c r="E447" s="33">
        <v>1000</v>
      </c>
      <c r="F447" s="80">
        <v>0</v>
      </c>
      <c r="G447" s="32" t="s">
        <v>1281</v>
      </c>
      <c r="H447" s="32" t="s">
        <v>434</v>
      </c>
      <c r="I447" s="81">
        <v>42367</v>
      </c>
      <c r="J447" s="32" t="s">
        <v>968</v>
      </c>
      <c r="K447" s="32" t="s">
        <v>2455</v>
      </c>
      <c r="L447" s="105">
        <v>42370</v>
      </c>
      <c r="M447" s="105">
        <v>42735</v>
      </c>
    </row>
    <row r="448" spans="1:13">
      <c r="A448" s="77" t="s">
        <v>1492</v>
      </c>
      <c r="C448" s="33" t="s">
        <v>1494</v>
      </c>
      <c r="D448" s="33" t="s">
        <v>1998</v>
      </c>
      <c r="E448" s="33">
        <v>1680</v>
      </c>
      <c r="F448" s="80">
        <v>0</v>
      </c>
      <c r="G448" s="32" t="s">
        <v>1281</v>
      </c>
      <c r="H448" s="32" t="s">
        <v>434</v>
      </c>
      <c r="I448" s="81">
        <v>42367</v>
      </c>
      <c r="J448" s="32" t="s">
        <v>968</v>
      </c>
      <c r="K448" s="32" t="s">
        <v>2455</v>
      </c>
      <c r="L448" s="105">
        <v>42370</v>
      </c>
      <c r="M448" s="105">
        <v>42735</v>
      </c>
    </row>
    <row r="449" spans="1:13">
      <c r="A449" s="77" t="s">
        <v>1492</v>
      </c>
      <c r="C449" s="33" t="s">
        <v>1494</v>
      </c>
      <c r="D449" s="33" t="s">
        <v>1999</v>
      </c>
      <c r="E449" s="33">
        <v>420</v>
      </c>
      <c r="F449" s="80">
        <v>0</v>
      </c>
      <c r="G449" s="32" t="s">
        <v>1281</v>
      </c>
      <c r="H449" s="32" t="s">
        <v>434</v>
      </c>
      <c r="I449" s="81">
        <v>42367</v>
      </c>
      <c r="J449" s="32" t="s">
        <v>968</v>
      </c>
      <c r="K449" s="32" t="s">
        <v>2455</v>
      </c>
      <c r="L449" s="105">
        <v>42370</v>
      </c>
      <c r="M449" s="105">
        <v>42735</v>
      </c>
    </row>
    <row r="450" spans="1:13">
      <c r="A450" s="77" t="s">
        <v>1492</v>
      </c>
      <c r="C450" s="33" t="s">
        <v>1494</v>
      </c>
      <c r="D450" s="33" t="s">
        <v>2000</v>
      </c>
      <c r="E450" s="33">
        <v>330</v>
      </c>
      <c r="F450" s="80">
        <v>0</v>
      </c>
      <c r="G450" s="32" t="s">
        <v>1281</v>
      </c>
      <c r="H450" s="32" t="s">
        <v>434</v>
      </c>
      <c r="I450" s="81">
        <v>42367</v>
      </c>
      <c r="J450" s="32" t="s">
        <v>968</v>
      </c>
      <c r="K450" s="32" t="s">
        <v>2455</v>
      </c>
      <c r="L450" s="105">
        <v>42370</v>
      </c>
      <c r="M450" s="105">
        <v>42735</v>
      </c>
    </row>
    <row r="451" spans="1:13">
      <c r="A451" s="77" t="s">
        <v>1317</v>
      </c>
      <c r="C451" s="33" t="s">
        <v>357</v>
      </c>
      <c r="D451" s="33" t="s">
        <v>1658</v>
      </c>
      <c r="E451" s="33">
        <v>82700</v>
      </c>
      <c r="F451" s="80">
        <v>0.05</v>
      </c>
      <c r="G451" s="32" t="s">
        <v>1279</v>
      </c>
      <c r="H451" s="32" t="s">
        <v>434</v>
      </c>
      <c r="I451" s="81">
        <v>42367</v>
      </c>
      <c r="J451" s="32" t="s">
        <v>862</v>
      </c>
      <c r="K451" s="32" t="s">
        <v>2456</v>
      </c>
      <c r="L451" s="105">
        <v>42370</v>
      </c>
      <c r="M451" s="105">
        <v>42735</v>
      </c>
    </row>
    <row r="452" spans="1:13">
      <c r="A452" s="77" t="s">
        <v>1317</v>
      </c>
      <c r="C452" s="33" t="s">
        <v>357</v>
      </c>
      <c r="D452" s="33" t="s">
        <v>1659</v>
      </c>
      <c r="E452" s="33">
        <v>9000</v>
      </c>
      <c r="F452" s="80">
        <v>0.05</v>
      </c>
      <c r="G452" s="32" t="s">
        <v>1279</v>
      </c>
      <c r="H452" s="32" t="s">
        <v>435</v>
      </c>
      <c r="I452" s="81">
        <v>42367</v>
      </c>
      <c r="J452" s="32" t="s">
        <v>863</v>
      </c>
      <c r="K452" s="32" t="s">
        <v>2456</v>
      </c>
      <c r="L452" s="105">
        <v>42370</v>
      </c>
      <c r="M452" s="105">
        <v>42735</v>
      </c>
    </row>
    <row r="453" spans="1:13">
      <c r="A453" s="77" t="s">
        <v>1317</v>
      </c>
      <c r="C453" s="33" t="s">
        <v>357</v>
      </c>
      <c r="D453" s="33" t="s">
        <v>2001</v>
      </c>
      <c r="E453" s="33">
        <v>8000</v>
      </c>
      <c r="F453" s="80">
        <v>0.3</v>
      </c>
      <c r="G453" s="32" t="s">
        <v>1282</v>
      </c>
      <c r="H453" s="32" t="s">
        <v>434</v>
      </c>
      <c r="I453" s="81">
        <v>42367</v>
      </c>
      <c r="J453" s="32" t="s">
        <v>862</v>
      </c>
      <c r="K453" s="32" t="s">
        <v>2457</v>
      </c>
      <c r="L453" s="105">
        <v>42370</v>
      </c>
      <c r="M453" s="105">
        <v>42735</v>
      </c>
    </row>
    <row r="454" spans="1:13">
      <c r="A454" s="77" t="s">
        <v>1318</v>
      </c>
      <c r="C454" s="33" t="s">
        <v>358</v>
      </c>
      <c r="D454" s="33" t="s">
        <v>1658</v>
      </c>
      <c r="E454" s="33">
        <v>373000</v>
      </c>
      <c r="F454" s="80">
        <v>0.05</v>
      </c>
      <c r="G454" s="32" t="s">
        <v>1279</v>
      </c>
      <c r="H454" s="32" t="s">
        <v>434</v>
      </c>
      <c r="I454" s="81">
        <v>42367</v>
      </c>
      <c r="J454" s="32" t="s">
        <v>866</v>
      </c>
      <c r="K454" s="32" t="s">
        <v>2458</v>
      </c>
      <c r="L454" s="105">
        <v>42370</v>
      </c>
      <c r="M454" s="105">
        <v>42735</v>
      </c>
    </row>
    <row r="455" spans="1:13">
      <c r="A455" s="77" t="s">
        <v>1318</v>
      </c>
      <c r="C455" s="33" t="s">
        <v>358</v>
      </c>
      <c r="D455" s="33" t="s">
        <v>1659</v>
      </c>
      <c r="E455" s="33">
        <v>47800</v>
      </c>
      <c r="F455" s="80">
        <v>0.05</v>
      </c>
      <c r="G455" s="32" t="s">
        <v>1279</v>
      </c>
      <c r="H455" s="32" t="s">
        <v>435</v>
      </c>
      <c r="I455" s="81">
        <v>42367</v>
      </c>
      <c r="J455" s="32" t="s">
        <v>867</v>
      </c>
      <c r="K455" s="32" t="s">
        <v>2458</v>
      </c>
      <c r="L455" s="105">
        <v>42370</v>
      </c>
      <c r="M455" s="105">
        <v>42735</v>
      </c>
    </row>
    <row r="456" spans="1:13">
      <c r="A456" s="77" t="s">
        <v>1318</v>
      </c>
      <c r="C456" s="33" t="s">
        <v>358</v>
      </c>
      <c r="D456" s="33" t="s">
        <v>2002</v>
      </c>
      <c r="E456" s="33">
        <v>50000</v>
      </c>
      <c r="F456" s="80">
        <v>0.05</v>
      </c>
      <c r="G456" s="32" t="s">
        <v>1280</v>
      </c>
      <c r="H456" s="32" t="s">
        <v>434</v>
      </c>
      <c r="I456" s="81">
        <v>42367</v>
      </c>
      <c r="J456" s="32" t="s">
        <v>866</v>
      </c>
      <c r="K456" s="32" t="s">
        <v>2459</v>
      </c>
      <c r="L456" s="105">
        <v>42370</v>
      </c>
      <c r="M456" s="105">
        <v>42735</v>
      </c>
    </row>
    <row r="457" spans="1:13">
      <c r="A457" s="77" t="s">
        <v>1318</v>
      </c>
      <c r="C457" s="33" t="s">
        <v>358</v>
      </c>
      <c r="D457" s="33" t="s">
        <v>2003</v>
      </c>
      <c r="E457" s="33">
        <v>10000</v>
      </c>
      <c r="F457" s="80">
        <v>0.05</v>
      </c>
      <c r="G457" s="32" t="s">
        <v>1280</v>
      </c>
      <c r="H457" s="32" t="s">
        <v>434</v>
      </c>
      <c r="I457" s="81">
        <v>42367</v>
      </c>
      <c r="J457" s="32" t="s">
        <v>866</v>
      </c>
      <c r="K457" s="32" t="s">
        <v>2459</v>
      </c>
      <c r="L457" s="105">
        <v>42370</v>
      </c>
      <c r="M457" s="105">
        <v>42735</v>
      </c>
    </row>
    <row r="458" spans="1:13">
      <c r="A458" s="77" t="s">
        <v>1318</v>
      </c>
      <c r="C458" s="33" t="s">
        <v>358</v>
      </c>
      <c r="D458" s="33" t="s">
        <v>2004</v>
      </c>
      <c r="E458" s="33">
        <v>18750</v>
      </c>
      <c r="F458" s="80">
        <v>0.05</v>
      </c>
      <c r="G458" s="32" t="s">
        <v>1280</v>
      </c>
      <c r="H458" s="32" t="s">
        <v>434</v>
      </c>
      <c r="I458" s="81">
        <v>42367</v>
      </c>
      <c r="J458" s="32" t="s">
        <v>866</v>
      </c>
      <c r="K458" s="32" t="s">
        <v>2459</v>
      </c>
      <c r="L458" s="105">
        <v>42370</v>
      </c>
      <c r="M458" s="105">
        <v>42735</v>
      </c>
    </row>
    <row r="459" spans="1:13">
      <c r="A459" s="77" t="s">
        <v>1318</v>
      </c>
      <c r="C459" s="33" t="s">
        <v>358</v>
      </c>
      <c r="D459" s="33" t="s">
        <v>2005</v>
      </c>
      <c r="E459" s="33">
        <v>56250</v>
      </c>
      <c r="F459" s="80">
        <v>0.05</v>
      </c>
      <c r="G459" s="32" t="s">
        <v>1280</v>
      </c>
      <c r="H459" s="32" t="s">
        <v>434</v>
      </c>
      <c r="I459" s="81">
        <v>42367</v>
      </c>
      <c r="J459" s="32" t="s">
        <v>866</v>
      </c>
      <c r="K459" s="32" t="s">
        <v>2459</v>
      </c>
      <c r="L459" s="105">
        <v>42370</v>
      </c>
      <c r="M459" s="105">
        <v>42735</v>
      </c>
    </row>
    <row r="460" spans="1:13">
      <c r="A460" s="77" t="s">
        <v>1318</v>
      </c>
      <c r="C460" s="33" t="s">
        <v>358</v>
      </c>
      <c r="D460" s="33" t="s">
        <v>2006</v>
      </c>
      <c r="E460" s="33">
        <v>1660</v>
      </c>
      <c r="F460" s="80">
        <v>0</v>
      </c>
      <c r="G460" s="32" t="s">
        <v>1281</v>
      </c>
      <c r="H460" s="32" t="s">
        <v>434</v>
      </c>
      <c r="I460" s="81">
        <v>42367</v>
      </c>
      <c r="J460" s="32" t="s">
        <v>866</v>
      </c>
      <c r="K460" s="32" t="s">
        <v>2460</v>
      </c>
      <c r="L460" s="105">
        <v>42370</v>
      </c>
      <c r="M460" s="105">
        <v>42735</v>
      </c>
    </row>
    <row r="461" spans="1:13">
      <c r="A461" s="77" t="s">
        <v>1318</v>
      </c>
      <c r="C461" s="33" t="s">
        <v>358</v>
      </c>
      <c r="D461" s="33" t="s">
        <v>2007</v>
      </c>
      <c r="E461" s="33">
        <v>420</v>
      </c>
      <c r="F461" s="80">
        <v>0</v>
      </c>
      <c r="G461" s="32" t="s">
        <v>1281</v>
      </c>
      <c r="H461" s="32" t="s">
        <v>434</v>
      </c>
      <c r="I461" s="81">
        <v>42367</v>
      </c>
      <c r="J461" s="32" t="s">
        <v>866</v>
      </c>
      <c r="K461" s="32" t="s">
        <v>2460</v>
      </c>
      <c r="L461" s="105">
        <v>42370</v>
      </c>
      <c r="M461" s="105">
        <v>42735</v>
      </c>
    </row>
    <row r="462" spans="1:13">
      <c r="A462" s="77" t="s">
        <v>1318</v>
      </c>
      <c r="C462" s="33" t="s">
        <v>358</v>
      </c>
      <c r="D462" s="33" t="s">
        <v>2008</v>
      </c>
      <c r="E462" s="33">
        <v>1660</v>
      </c>
      <c r="F462" s="80">
        <v>0</v>
      </c>
      <c r="G462" s="32" t="s">
        <v>1281</v>
      </c>
      <c r="H462" s="32" t="s">
        <v>434</v>
      </c>
      <c r="I462" s="81">
        <v>42367</v>
      </c>
      <c r="J462" s="32" t="s">
        <v>866</v>
      </c>
      <c r="K462" s="32" t="s">
        <v>2460</v>
      </c>
      <c r="L462" s="105">
        <v>42370</v>
      </c>
      <c r="M462" s="105">
        <v>42735</v>
      </c>
    </row>
    <row r="463" spans="1:13">
      <c r="A463" s="77" t="s">
        <v>1318</v>
      </c>
      <c r="C463" s="33" t="s">
        <v>358</v>
      </c>
      <c r="D463" s="33" t="s">
        <v>2009</v>
      </c>
      <c r="E463" s="33">
        <v>500</v>
      </c>
      <c r="F463" s="80">
        <v>0</v>
      </c>
      <c r="G463" s="32" t="s">
        <v>1281</v>
      </c>
      <c r="H463" s="32" t="s">
        <v>434</v>
      </c>
      <c r="I463" s="81">
        <v>42367</v>
      </c>
      <c r="J463" s="32" t="s">
        <v>866</v>
      </c>
      <c r="K463" s="32" t="s">
        <v>2460</v>
      </c>
      <c r="L463" s="105">
        <v>42370</v>
      </c>
      <c r="M463" s="105">
        <v>42735</v>
      </c>
    </row>
    <row r="464" spans="1:13">
      <c r="A464" s="77" t="s">
        <v>1318</v>
      </c>
      <c r="C464" s="33" t="s">
        <v>358</v>
      </c>
      <c r="D464" s="33" t="s">
        <v>2010</v>
      </c>
      <c r="E464" s="33">
        <v>8800</v>
      </c>
      <c r="F464" s="80">
        <v>0.62</v>
      </c>
      <c r="G464" s="32" t="s">
        <v>1282</v>
      </c>
      <c r="H464" s="32" t="s">
        <v>434</v>
      </c>
      <c r="I464" s="81">
        <v>42367</v>
      </c>
      <c r="J464" s="32" t="s">
        <v>866</v>
      </c>
      <c r="K464" s="32" t="s">
        <v>2461</v>
      </c>
      <c r="L464" s="105">
        <v>42370</v>
      </c>
      <c r="M464" s="105">
        <v>42735</v>
      </c>
    </row>
    <row r="465" spans="1:13">
      <c r="A465" s="77" t="s">
        <v>1322</v>
      </c>
      <c r="C465" s="33" t="s">
        <v>870</v>
      </c>
      <c r="D465" s="33" t="s">
        <v>1658</v>
      </c>
      <c r="E465" s="33">
        <v>84000</v>
      </c>
      <c r="F465" s="80">
        <v>0.05</v>
      </c>
      <c r="G465" s="32" t="s">
        <v>1279</v>
      </c>
      <c r="H465" s="32" t="s">
        <v>434</v>
      </c>
      <c r="I465" s="81">
        <v>42367</v>
      </c>
      <c r="J465" s="32" t="s">
        <v>871</v>
      </c>
      <c r="K465" s="32" t="s">
        <v>2462</v>
      </c>
      <c r="L465" s="105">
        <v>42370</v>
      </c>
      <c r="M465" s="105">
        <v>42735</v>
      </c>
    </row>
    <row r="466" spans="1:13">
      <c r="A466" s="77" t="s">
        <v>1346</v>
      </c>
      <c r="C466" s="33" t="s">
        <v>363</v>
      </c>
      <c r="D466" s="33" t="s">
        <v>1658</v>
      </c>
      <c r="E466" s="33">
        <v>677700</v>
      </c>
      <c r="F466" s="80">
        <v>0.05</v>
      </c>
      <c r="G466" s="32" t="s">
        <v>1279</v>
      </c>
      <c r="H466" s="32" t="s">
        <v>434</v>
      </c>
      <c r="I466" s="81">
        <v>42367</v>
      </c>
      <c r="J466" s="32" t="s">
        <v>2463</v>
      </c>
      <c r="K466" s="32" t="s">
        <v>2464</v>
      </c>
      <c r="L466" s="105">
        <v>42370</v>
      </c>
      <c r="M466" s="105">
        <v>42735</v>
      </c>
    </row>
    <row r="467" spans="1:13">
      <c r="A467" s="77" t="s">
        <v>1346</v>
      </c>
      <c r="C467" s="33" t="s">
        <v>363</v>
      </c>
      <c r="D467" s="33" t="s">
        <v>1659</v>
      </c>
      <c r="E467" s="33">
        <v>179100</v>
      </c>
      <c r="F467" s="80">
        <v>0.05</v>
      </c>
      <c r="G467" s="32" t="s">
        <v>1279</v>
      </c>
      <c r="H467" s="32" t="s">
        <v>435</v>
      </c>
      <c r="I467" s="81">
        <v>42367</v>
      </c>
      <c r="J467" s="32" t="s">
        <v>2465</v>
      </c>
      <c r="K467" s="32" t="s">
        <v>2464</v>
      </c>
      <c r="L467" s="105">
        <v>42370</v>
      </c>
      <c r="M467" s="105">
        <v>42735</v>
      </c>
    </row>
    <row r="468" spans="1:13">
      <c r="A468" s="77" t="s">
        <v>1346</v>
      </c>
      <c r="C468" s="33" t="s">
        <v>363</v>
      </c>
      <c r="D468" s="33" t="s">
        <v>2011</v>
      </c>
      <c r="E468" s="33">
        <v>15000</v>
      </c>
      <c r="F468" s="80">
        <v>0.05</v>
      </c>
      <c r="G468" s="32" t="s">
        <v>1280</v>
      </c>
      <c r="H468" s="32" t="s">
        <v>434</v>
      </c>
      <c r="I468" s="81">
        <v>42367</v>
      </c>
      <c r="J468" s="32" t="s">
        <v>2463</v>
      </c>
      <c r="K468" s="32" t="s">
        <v>2466</v>
      </c>
      <c r="L468" s="105">
        <v>42370</v>
      </c>
      <c r="M468" s="105">
        <v>42735</v>
      </c>
    </row>
    <row r="469" spans="1:13">
      <c r="A469" s="77" t="s">
        <v>1346</v>
      </c>
      <c r="C469" s="33" t="s">
        <v>363</v>
      </c>
      <c r="D469" s="33" t="s">
        <v>2012</v>
      </c>
      <c r="E469" s="33">
        <v>40000</v>
      </c>
      <c r="F469" s="80">
        <v>0.05</v>
      </c>
      <c r="G469" s="32" t="s">
        <v>1280</v>
      </c>
      <c r="H469" s="32" t="s">
        <v>434</v>
      </c>
      <c r="I469" s="81">
        <v>42367</v>
      </c>
      <c r="J469" s="32" t="s">
        <v>2463</v>
      </c>
      <c r="K469" s="32" t="s">
        <v>2466</v>
      </c>
      <c r="L469" s="105">
        <v>42370</v>
      </c>
      <c r="M469" s="105">
        <v>42735</v>
      </c>
    </row>
    <row r="470" spans="1:13">
      <c r="A470" s="77" t="s">
        <v>1346</v>
      </c>
      <c r="C470" s="33" t="s">
        <v>363</v>
      </c>
      <c r="D470" s="33" t="s">
        <v>2013</v>
      </c>
      <c r="E470" s="33">
        <v>1050</v>
      </c>
      <c r="F470" s="80">
        <v>0</v>
      </c>
      <c r="G470" s="32" t="s">
        <v>1281</v>
      </c>
      <c r="H470" s="32" t="s">
        <v>434</v>
      </c>
      <c r="I470" s="81">
        <v>42367</v>
      </c>
      <c r="J470" s="32" t="s">
        <v>2463</v>
      </c>
      <c r="K470" s="32" t="s">
        <v>2467</v>
      </c>
      <c r="L470" s="105">
        <v>42370</v>
      </c>
      <c r="M470" s="105">
        <v>42735</v>
      </c>
    </row>
    <row r="471" spans="1:13">
      <c r="A471" s="77" t="s">
        <v>1346</v>
      </c>
      <c r="C471" s="33" t="s">
        <v>363</v>
      </c>
      <c r="D471" s="33" t="s">
        <v>2014</v>
      </c>
      <c r="E471" s="33">
        <v>840</v>
      </c>
      <c r="F471" s="80">
        <v>0</v>
      </c>
      <c r="G471" s="32" t="s">
        <v>1281</v>
      </c>
      <c r="H471" s="32" t="s">
        <v>434</v>
      </c>
      <c r="I471" s="81">
        <v>42367</v>
      </c>
      <c r="J471" s="32" t="s">
        <v>2463</v>
      </c>
      <c r="K471" s="32" t="s">
        <v>2467</v>
      </c>
      <c r="L471" s="105">
        <v>42370</v>
      </c>
      <c r="M471" s="105">
        <v>42735</v>
      </c>
    </row>
    <row r="472" spans="1:13">
      <c r="A472" s="77" t="s">
        <v>1346</v>
      </c>
      <c r="C472" s="33" t="s">
        <v>363</v>
      </c>
      <c r="D472" s="33" t="s">
        <v>2015</v>
      </c>
      <c r="E472" s="33">
        <v>840</v>
      </c>
      <c r="F472" s="80">
        <v>0</v>
      </c>
      <c r="G472" s="32" t="s">
        <v>1281</v>
      </c>
      <c r="H472" s="32" t="s">
        <v>434</v>
      </c>
      <c r="I472" s="81">
        <v>42367</v>
      </c>
      <c r="J472" s="32" t="s">
        <v>2463</v>
      </c>
      <c r="K472" s="32" t="s">
        <v>2467</v>
      </c>
      <c r="L472" s="105">
        <v>42370</v>
      </c>
      <c r="M472" s="105">
        <v>42735</v>
      </c>
    </row>
    <row r="473" spans="1:13">
      <c r="A473" s="77" t="s">
        <v>1346</v>
      </c>
      <c r="C473" s="33" t="s">
        <v>363</v>
      </c>
      <c r="D473" s="33" t="s">
        <v>2016</v>
      </c>
      <c r="E473" s="33">
        <v>840</v>
      </c>
      <c r="F473" s="80">
        <v>0</v>
      </c>
      <c r="G473" s="32" t="s">
        <v>1281</v>
      </c>
      <c r="H473" s="32" t="s">
        <v>434</v>
      </c>
      <c r="I473" s="81">
        <v>42367</v>
      </c>
      <c r="J473" s="32" t="s">
        <v>2463</v>
      </c>
      <c r="K473" s="32" t="s">
        <v>2467</v>
      </c>
      <c r="L473" s="105">
        <v>42370</v>
      </c>
      <c r="M473" s="105">
        <v>42735</v>
      </c>
    </row>
    <row r="474" spans="1:13">
      <c r="A474" s="77" t="s">
        <v>1346</v>
      </c>
      <c r="C474" s="33" t="s">
        <v>363</v>
      </c>
      <c r="D474" s="33" t="s">
        <v>2017</v>
      </c>
      <c r="E474" s="33">
        <v>6600</v>
      </c>
      <c r="F474" s="80">
        <v>0</v>
      </c>
      <c r="G474" s="32" t="s">
        <v>1281</v>
      </c>
      <c r="H474" s="32" t="s">
        <v>434</v>
      </c>
      <c r="I474" s="81">
        <v>42367</v>
      </c>
      <c r="J474" s="32" t="s">
        <v>2463</v>
      </c>
      <c r="K474" s="32" t="s">
        <v>2467</v>
      </c>
      <c r="L474" s="105">
        <v>42370</v>
      </c>
      <c r="M474" s="105">
        <v>42735</v>
      </c>
    </row>
    <row r="475" spans="1:13">
      <c r="A475" s="77" t="s">
        <v>1346</v>
      </c>
      <c r="C475" s="33" t="s">
        <v>363</v>
      </c>
      <c r="D475" s="33" t="s">
        <v>2018</v>
      </c>
      <c r="E475" s="33">
        <v>200</v>
      </c>
      <c r="F475" s="80">
        <v>0</v>
      </c>
      <c r="G475" s="32" t="s">
        <v>1281</v>
      </c>
      <c r="H475" s="32" t="s">
        <v>434</v>
      </c>
      <c r="I475" s="81">
        <v>42367</v>
      </c>
      <c r="J475" s="32" t="s">
        <v>2463</v>
      </c>
      <c r="K475" s="32" t="s">
        <v>2467</v>
      </c>
      <c r="L475" s="105">
        <v>42370</v>
      </c>
      <c r="M475" s="105">
        <v>42735</v>
      </c>
    </row>
    <row r="476" spans="1:13">
      <c r="A476" s="77" t="s">
        <v>1346</v>
      </c>
      <c r="C476" s="33" t="s">
        <v>363</v>
      </c>
      <c r="D476" s="33" t="s">
        <v>2019</v>
      </c>
      <c r="E476" s="33">
        <v>420</v>
      </c>
      <c r="F476" s="80">
        <v>0</v>
      </c>
      <c r="G476" s="32" t="s">
        <v>1281</v>
      </c>
      <c r="H476" s="32" t="s">
        <v>434</v>
      </c>
      <c r="I476" s="81">
        <v>42367</v>
      </c>
      <c r="J476" s="32" t="s">
        <v>2463</v>
      </c>
      <c r="K476" s="32" t="s">
        <v>2467</v>
      </c>
      <c r="L476" s="105">
        <v>42370</v>
      </c>
      <c r="M476" s="105">
        <v>42735</v>
      </c>
    </row>
    <row r="477" spans="1:13">
      <c r="A477" s="77" t="s">
        <v>1346</v>
      </c>
      <c r="C477" s="33" t="s">
        <v>363</v>
      </c>
      <c r="D477" s="33" t="s">
        <v>2020</v>
      </c>
      <c r="E477" s="33">
        <v>330</v>
      </c>
      <c r="F477" s="80">
        <v>0</v>
      </c>
      <c r="G477" s="32" t="s">
        <v>1281</v>
      </c>
      <c r="H477" s="32" t="s">
        <v>434</v>
      </c>
      <c r="I477" s="81">
        <v>42367</v>
      </c>
      <c r="J477" s="32" t="s">
        <v>2463</v>
      </c>
      <c r="K477" s="32" t="s">
        <v>2467</v>
      </c>
      <c r="L477" s="105">
        <v>42370</v>
      </c>
      <c r="M477" s="105">
        <v>42735</v>
      </c>
    </row>
    <row r="478" spans="1:13">
      <c r="A478" s="77" t="s">
        <v>1346</v>
      </c>
      <c r="C478" s="33" t="s">
        <v>363</v>
      </c>
      <c r="D478" s="33" t="s">
        <v>2021</v>
      </c>
      <c r="E478" s="33">
        <v>330</v>
      </c>
      <c r="F478" s="80">
        <v>0</v>
      </c>
      <c r="G478" s="32" t="s">
        <v>1281</v>
      </c>
      <c r="H478" s="32" t="s">
        <v>434</v>
      </c>
      <c r="I478" s="81">
        <v>42367</v>
      </c>
      <c r="J478" s="32" t="s">
        <v>2463</v>
      </c>
      <c r="K478" s="32" t="s">
        <v>2467</v>
      </c>
      <c r="L478" s="105">
        <v>42370</v>
      </c>
      <c r="M478" s="105">
        <v>42735</v>
      </c>
    </row>
    <row r="479" spans="1:13">
      <c r="A479" s="77" t="s">
        <v>1346</v>
      </c>
      <c r="C479" s="33" t="s">
        <v>363</v>
      </c>
      <c r="D479" s="33" t="s">
        <v>2022</v>
      </c>
      <c r="E479" s="33">
        <v>500</v>
      </c>
      <c r="F479" s="80">
        <v>0</v>
      </c>
      <c r="G479" s="32" t="s">
        <v>1281</v>
      </c>
      <c r="H479" s="32" t="s">
        <v>434</v>
      </c>
      <c r="I479" s="81">
        <v>42367</v>
      </c>
      <c r="J479" s="32" t="s">
        <v>2463</v>
      </c>
      <c r="K479" s="32" t="s">
        <v>2467</v>
      </c>
      <c r="L479" s="105">
        <v>42370</v>
      </c>
      <c r="M479" s="105">
        <v>42735</v>
      </c>
    </row>
    <row r="480" spans="1:13">
      <c r="A480" s="77" t="s">
        <v>1346</v>
      </c>
      <c r="C480" s="33" t="s">
        <v>363</v>
      </c>
      <c r="D480" s="33" t="s">
        <v>2023</v>
      </c>
      <c r="E480" s="33">
        <v>4800</v>
      </c>
      <c r="F480" s="80">
        <v>0.7</v>
      </c>
      <c r="G480" s="32" t="s">
        <v>1282</v>
      </c>
      <c r="H480" s="32" t="s">
        <v>434</v>
      </c>
      <c r="I480" s="81">
        <v>42367</v>
      </c>
      <c r="J480" s="32" t="s">
        <v>2463</v>
      </c>
      <c r="K480" s="32" t="s">
        <v>2468</v>
      </c>
      <c r="L480" s="105">
        <v>42370</v>
      </c>
      <c r="M480" s="105">
        <v>42735</v>
      </c>
    </row>
    <row r="481" spans="1:13">
      <c r="A481" s="77" t="s">
        <v>1346</v>
      </c>
      <c r="C481" s="33" t="s">
        <v>363</v>
      </c>
      <c r="D481" s="33" t="s">
        <v>2024</v>
      </c>
      <c r="E481" s="33">
        <v>12500</v>
      </c>
      <c r="F481" s="80">
        <v>0.83</v>
      </c>
      <c r="G481" s="32" t="s">
        <v>1282</v>
      </c>
      <c r="H481" s="32" t="s">
        <v>434</v>
      </c>
      <c r="I481" s="81">
        <v>42367</v>
      </c>
      <c r="J481" s="32" t="s">
        <v>2463</v>
      </c>
      <c r="K481" s="32" t="s">
        <v>2468</v>
      </c>
      <c r="L481" s="105">
        <v>42370</v>
      </c>
      <c r="M481" s="105">
        <v>42735</v>
      </c>
    </row>
    <row r="482" spans="1:13">
      <c r="A482" s="77" t="s">
        <v>1346</v>
      </c>
      <c r="C482" s="33" t="s">
        <v>363</v>
      </c>
      <c r="D482" s="33" t="s">
        <v>2025</v>
      </c>
      <c r="E482" s="33">
        <v>7200</v>
      </c>
      <c r="F482" s="80">
        <v>0.6</v>
      </c>
      <c r="G482" s="32" t="s">
        <v>1282</v>
      </c>
      <c r="H482" s="32" t="s">
        <v>434</v>
      </c>
      <c r="I482" s="81">
        <v>42367</v>
      </c>
      <c r="J482" s="32" t="s">
        <v>2463</v>
      </c>
      <c r="K482" s="32" t="s">
        <v>2468</v>
      </c>
      <c r="L482" s="105">
        <v>42370</v>
      </c>
      <c r="M482" s="105">
        <v>42735</v>
      </c>
    </row>
    <row r="483" spans="1:13">
      <c r="A483" s="77" t="s">
        <v>1346</v>
      </c>
      <c r="C483" s="33" t="s">
        <v>363</v>
      </c>
      <c r="D483" s="33" t="s">
        <v>2026</v>
      </c>
      <c r="E483" s="33">
        <v>5700</v>
      </c>
      <c r="F483" s="80">
        <v>0.3</v>
      </c>
      <c r="G483" s="32" t="s">
        <v>1287</v>
      </c>
      <c r="H483" s="32" t="s">
        <v>437</v>
      </c>
      <c r="I483" s="81">
        <v>42367</v>
      </c>
      <c r="J483" s="32" t="s">
        <v>2469</v>
      </c>
      <c r="K483" s="32" t="s">
        <v>2470</v>
      </c>
      <c r="L483" s="105">
        <v>42370</v>
      </c>
      <c r="M483" s="105">
        <v>42735</v>
      </c>
    </row>
    <row r="484" spans="1:13">
      <c r="A484" s="77" t="s">
        <v>1348</v>
      </c>
      <c r="C484" s="33" t="s">
        <v>309</v>
      </c>
      <c r="D484" s="33" t="s">
        <v>1658</v>
      </c>
      <c r="E484" s="33">
        <v>7900</v>
      </c>
      <c r="F484" s="80">
        <v>0.05</v>
      </c>
      <c r="G484" s="32" t="s">
        <v>1279</v>
      </c>
      <c r="H484" s="32" t="s">
        <v>434</v>
      </c>
      <c r="I484" s="81">
        <v>42367</v>
      </c>
      <c r="J484" s="32" t="s">
        <v>880</v>
      </c>
      <c r="K484" s="32" t="s">
        <v>2471</v>
      </c>
      <c r="L484" s="105">
        <v>42370</v>
      </c>
      <c r="M484" s="105">
        <v>42735</v>
      </c>
    </row>
    <row r="485" spans="1:13">
      <c r="A485" s="77" t="s">
        <v>1348</v>
      </c>
      <c r="C485" s="33" t="s">
        <v>309</v>
      </c>
      <c r="D485" s="33" t="s">
        <v>1659</v>
      </c>
      <c r="E485" s="33">
        <v>1100</v>
      </c>
      <c r="F485" s="80">
        <v>0.05</v>
      </c>
      <c r="G485" s="32" t="s">
        <v>1279</v>
      </c>
      <c r="H485" s="32" t="s">
        <v>435</v>
      </c>
      <c r="I485" s="81">
        <v>42367</v>
      </c>
      <c r="J485" s="32" t="s">
        <v>881</v>
      </c>
      <c r="K485" s="32" t="s">
        <v>2471</v>
      </c>
      <c r="L485" s="105">
        <v>42370</v>
      </c>
      <c r="M485" s="105">
        <v>42735</v>
      </c>
    </row>
    <row r="486" spans="1:13">
      <c r="A486" s="77" t="s">
        <v>1352</v>
      </c>
      <c r="C486" s="33" t="s">
        <v>298</v>
      </c>
      <c r="D486" s="33" t="s">
        <v>1658</v>
      </c>
      <c r="E486" s="33">
        <v>140200</v>
      </c>
      <c r="F486" s="80">
        <v>0.05</v>
      </c>
      <c r="G486" s="32" t="s">
        <v>1279</v>
      </c>
      <c r="H486" s="32" t="s">
        <v>434</v>
      </c>
      <c r="I486" s="81">
        <v>42367</v>
      </c>
      <c r="J486" s="32" t="s">
        <v>886</v>
      </c>
      <c r="K486" s="32" t="s">
        <v>2472</v>
      </c>
      <c r="L486" s="105">
        <v>42370</v>
      </c>
      <c r="M486" s="105">
        <v>42735</v>
      </c>
    </row>
    <row r="487" spans="1:13">
      <c r="A487" s="77" t="s">
        <v>1352</v>
      </c>
      <c r="C487" s="33" t="s">
        <v>298</v>
      </c>
      <c r="D487" s="33" t="s">
        <v>1659</v>
      </c>
      <c r="E487" s="33">
        <v>35000</v>
      </c>
      <c r="F487" s="80">
        <v>0.05</v>
      </c>
      <c r="G487" s="32" t="s">
        <v>1279</v>
      </c>
      <c r="H487" s="32" t="s">
        <v>435</v>
      </c>
      <c r="I487" s="81">
        <v>42367</v>
      </c>
      <c r="J487" s="32" t="s">
        <v>887</v>
      </c>
      <c r="K487" s="32" t="s">
        <v>2472</v>
      </c>
      <c r="L487" s="105">
        <v>42370</v>
      </c>
      <c r="M487" s="105">
        <v>42735</v>
      </c>
    </row>
    <row r="488" spans="1:13">
      <c r="A488" s="77" t="s">
        <v>1352</v>
      </c>
      <c r="C488" s="33" t="s">
        <v>298</v>
      </c>
      <c r="D488" s="33" t="s">
        <v>2027</v>
      </c>
      <c r="E488" s="33">
        <v>330</v>
      </c>
      <c r="F488" s="80">
        <v>0</v>
      </c>
      <c r="G488" s="32" t="s">
        <v>1281</v>
      </c>
      <c r="H488" s="32" t="s">
        <v>434</v>
      </c>
      <c r="I488" s="81">
        <v>42367</v>
      </c>
      <c r="J488" s="32" t="s">
        <v>886</v>
      </c>
      <c r="K488" s="32" t="s">
        <v>2473</v>
      </c>
      <c r="L488" s="105">
        <v>42370</v>
      </c>
      <c r="M488" s="105">
        <v>42735</v>
      </c>
    </row>
    <row r="489" spans="1:13">
      <c r="A489" s="77" t="s">
        <v>1352</v>
      </c>
      <c r="C489" s="33" t="s">
        <v>298</v>
      </c>
      <c r="D489" s="33" t="s">
        <v>2028</v>
      </c>
      <c r="E489" s="33">
        <v>330</v>
      </c>
      <c r="F489" s="80">
        <v>0</v>
      </c>
      <c r="G489" s="32" t="s">
        <v>1281</v>
      </c>
      <c r="H489" s="32" t="s">
        <v>434</v>
      </c>
      <c r="I489" s="81">
        <v>42367</v>
      </c>
      <c r="J489" s="32" t="s">
        <v>886</v>
      </c>
      <c r="K489" s="32" t="s">
        <v>2473</v>
      </c>
      <c r="L489" s="105">
        <v>42370</v>
      </c>
      <c r="M489" s="105">
        <v>42735</v>
      </c>
    </row>
    <row r="490" spans="1:13">
      <c r="A490" s="77" t="s">
        <v>1352</v>
      </c>
      <c r="C490" s="33" t="s">
        <v>298</v>
      </c>
      <c r="D490" s="33" t="s">
        <v>2029</v>
      </c>
      <c r="E490" s="33">
        <v>4000</v>
      </c>
      <c r="F490" s="80">
        <v>0.33</v>
      </c>
      <c r="G490" s="32" t="s">
        <v>1283</v>
      </c>
      <c r="H490" s="32" t="s">
        <v>436</v>
      </c>
      <c r="I490" s="81">
        <v>42367</v>
      </c>
      <c r="J490" s="32" t="s">
        <v>2474</v>
      </c>
      <c r="K490" s="32" t="s">
        <v>2475</v>
      </c>
      <c r="L490" s="105">
        <v>42370</v>
      </c>
      <c r="M490" s="105">
        <v>42735</v>
      </c>
    </row>
    <row r="491" spans="1:13">
      <c r="A491" s="77" t="s">
        <v>1382</v>
      </c>
      <c r="C491" s="33" t="s">
        <v>405</v>
      </c>
      <c r="D491" s="33" t="s">
        <v>1658</v>
      </c>
      <c r="E491" s="33">
        <v>1147800</v>
      </c>
      <c r="F491" s="80">
        <v>0.05</v>
      </c>
      <c r="G491" s="32" t="s">
        <v>1279</v>
      </c>
      <c r="H491" s="32" t="s">
        <v>434</v>
      </c>
      <c r="I491" s="81">
        <v>42367</v>
      </c>
      <c r="J491" s="32" t="s">
        <v>894</v>
      </c>
      <c r="K491" s="32" t="s">
        <v>2476</v>
      </c>
      <c r="L491" s="105">
        <v>42370</v>
      </c>
      <c r="M491" s="105">
        <v>42735</v>
      </c>
    </row>
    <row r="492" spans="1:13">
      <c r="A492" s="77" t="s">
        <v>1382</v>
      </c>
      <c r="C492" s="33" t="s">
        <v>405</v>
      </c>
      <c r="D492" s="33" t="s">
        <v>2030</v>
      </c>
      <c r="E492" s="33">
        <v>70000</v>
      </c>
      <c r="F492" s="80">
        <v>0.86</v>
      </c>
      <c r="G492" s="32" t="s">
        <v>1282</v>
      </c>
      <c r="H492" s="32" t="s">
        <v>434</v>
      </c>
      <c r="I492" s="81">
        <v>42367</v>
      </c>
      <c r="J492" s="32" t="s">
        <v>894</v>
      </c>
      <c r="K492" s="32" t="s">
        <v>2477</v>
      </c>
      <c r="L492" s="105">
        <v>42370</v>
      </c>
      <c r="M492" s="105">
        <v>42735</v>
      </c>
    </row>
    <row r="493" spans="1:13">
      <c r="A493" s="77" t="s">
        <v>1382</v>
      </c>
      <c r="C493" s="33" t="s">
        <v>405</v>
      </c>
      <c r="D493" s="33" t="s">
        <v>1803</v>
      </c>
      <c r="E493" s="33">
        <v>20000</v>
      </c>
      <c r="F493" s="80">
        <v>0.05</v>
      </c>
      <c r="G493" s="32" t="s">
        <v>1283</v>
      </c>
      <c r="H493" s="32" t="s">
        <v>436</v>
      </c>
      <c r="I493" s="81">
        <v>42367</v>
      </c>
      <c r="J493" s="32" t="s">
        <v>1144</v>
      </c>
      <c r="K493" s="32" t="s">
        <v>2478</v>
      </c>
      <c r="L493" s="105">
        <v>42370</v>
      </c>
      <c r="M493" s="105">
        <v>42735</v>
      </c>
    </row>
    <row r="494" spans="1:13">
      <c r="A494" s="77" t="s">
        <v>1382</v>
      </c>
      <c r="C494" s="33" t="s">
        <v>405</v>
      </c>
      <c r="D494" s="33" t="s">
        <v>2031</v>
      </c>
      <c r="E494" s="33">
        <v>14800</v>
      </c>
      <c r="F494" s="80">
        <v>0.34</v>
      </c>
      <c r="G494" s="32" t="s">
        <v>1287</v>
      </c>
      <c r="H494" s="32" t="s">
        <v>437</v>
      </c>
      <c r="I494" s="81">
        <v>42367</v>
      </c>
      <c r="J494" s="32" t="s">
        <v>1145</v>
      </c>
      <c r="K494" s="32" t="s">
        <v>2479</v>
      </c>
      <c r="L494" s="105">
        <v>42370</v>
      </c>
      <c r="M494" s="105">
        <v>42735</v>
      </c>
    </row>
    <row r="495" spans="1:13">
      <c r="A495" s="77" t="s">
        <v>1387</v>
      </c>
      <c r="C495" s="33" t="s">
        <v>368</v>
      </c>
      <c r="D495" s="33" t="s">
        <v>1658</v>
      </c>
      <c r="E495" s="33">
        <v>53500</v>
      </c>
      <c r="F495" s="80">
        <v>0.05</v>
      </c>
      <c r="G495" s="32" t="s">
        <v>1279</v>
      </c>
      <c r="H495" s="32" t="s">
        <v>434</v>
      </c>
      <c r="I495" s="81">
        <v>42367</v>
      </c>
      <c r="J495" s="32" t="s">
        <v>895</v>
      </c>
      <c r="K495" s="32" t="s">
        <v>2480</v>
      </c>
      <c r="L495" s="105">
        <v>42370</v>
      </c>
      <c r="M495" s="105">
        <v>42735</v>
      </c>
    </row>
    <row r="496" spans="1:13">
      <c r="A496" s="77" t="s">
        <v>1387</v>
      </c>
      <c r="C496" s="33" t="s">
        <v>368</v>
      </c>
      <c r="D496" s="33" t="s">
        <v>1659</v>
      </c>
      <c r="E496" s="33">
        <v>32900</v>
      </c>
      <c r="F496" s="80">
        <v>0.05</v>
      </c>
      <c r="G496" s="32" t="s">
        <v>1279</v>
      </c>
      <c r="H496" s="32" t="s">
        <v>435</v>
      </c>
      <c r="I496" s="81">
        <v>42367</v>
      </c>
      <c r="J496" s="32" t="s">
        <v>896</v>
      </c>
      <c r="K496" s="32" t="s">
        <v>2480</v>
      </c>
      <c r="L496" s="105">
        <v>42370</v>
      </c>
      <c r="M496" s="105">
        <v>42735</v>
      </c>
    </row>
    <row r="497" spans="1:13">
      <c r="A497" s="77" t="s">
        <v>1387</v>
      </c>
      <c r="C497" s="33" t="s">
        <v>368</v>
      </c>
      <c r="D497" s="33" t="s">
        <v>2032</v>
      </c>
      <c r="E497" s="33">
        <v>5600</v>
      </c>
      <c r="F497" s="80">
        <v>0.3</v>
      </c>
      <c r="G497" s="32" t="s">
        <v>1283</v>
      </c>
      <c r="H497" s="32" t="s">
        <v>436</v>
      </c>
      <c r="I497" s="81">
        <v>42367</v>
      </c>
      <c r="J497" s="32" t="s">
        <v>1146</v>
      </c>
      <c r="K497" s="32" t="s">
        <v>2481</v>
      </c>
      <c r="L497" s="105">
        <v>42370</v>
      </c>
      <c r="M497" s="105">
        <v>42735</v>
      </c>
    </row>
    <row r="498" spans="1:13">
      <c r="A498" s="77" t="s">
        <v>1350</v>
      </c>
      <c r="C498" s="33" t="s">
        <v>364</v>
      </c>
      <c r="D498" s="33" t="s">
        <v>1658</v>
      </c>
      <c r="E498" s="33">
        <v>182700</v>
      </c>
      <c r="F498" s="80">
        <v>0.05</v>
      </c>
      <c r="G498" s="32" t="s">
        <v>1279</v>
      </c>
      <c r="H498" s="32" t="s">
        <v>434</v>
      </c>
      <c r="I498" s="81">
        <v>42367</v>
      </c>
      <c r="J498" s="32" t="s">
        <v>884</v>
      </c>
      <c r="K498" s="32" t="s">
        <v>2482</v>
      </c>
      <c r="L498" s="105">
        <v>42370</v>
      </c>
      <c r="M498" s="105">
        <v>42735</v>
      </c>
    </row>
    <row r="499" spans="1:13">
      <c r="A499" s="77" t="s">
        <v>1350</v>
      </c>
      <c r="C499" s="33" t="s">
        <v>364</v>
      </c>
      <c r="D499" s="33" t="s">
        <v>1659</v>
      </c>
      <c r="E499" s="33">
        <v>36500</v>
      </c>
      <c r="F499" s="80">
        <v>0.05</v>
      </c>
      <c r="G499" s="32" t="s">
        <v>1279</v>
      </c>
      <c r="H499" s="32" t="s">
        <v>435</v>
      </c>
      <c r="I499" s="81">
        <v>42367</v>
      </c>
      <c r="J499" s="32" t="s">
        <v>885</v>
      </c>
      <c r="K499" s="32" t="s">
        <v>2482</v>
      </c>
      <c r="L499" s="105">
        <v>42370</v>
      </c>
      <c r="M499" s="105">
        <v>42735</v>
      </c>
    </row>
    <row r="500" spans="1:13">
      <c r="A500" s="77" t="s">
        <v>1350</v>
      </c>
      <c r="C500" s="33" t="s">
        <v>364</v>
      </c>
      <c r="D500" s="33" t="s">
        <v>2033</v>
      </c>
      <c r="E500" s="33">
        <v>200</v>
      </c>
      <c r="F500" s="80">
        <v>0</v>
      </c>
      <c r="G500" s="32" t="s">
        <v>1281</v>
      </c>
      <c r="H500" s="32" t="s">
        <v>434</v>
      </c>
      <c r="I500" s="81">
        <v>42367</v>
      </c>
      <c r="J500" s="32" t="s">
        <v>884</v>
      </c>
      <c r="K500" s="32" t="s">
        <v>2483</v>
      </c>
      <c r="L500" s="105">
        <v>42370</v>
      </c>
      <c r="M500" s="105">
        <v>42735</v>
      </c>
    </row>
    <row r="501" spans="1:13">
      <c r="A501" s="77" t="s">
        <v>1350</v>
      </c>
      <c r="C501" s="33" t="s">
        <v>364</v>
      </c>
      <c r="D501" s="33" t="s">
        <v>2034</v>
      </c>
      <c r="E501" s="33">
        <v>420</v>
      </c>
      <c r="F501" s="80">
        <v>0</v>
      </c>
      <c r="G501" s="32" t="s">
        <v>1281</v>
      </c>
      <c r="H501" s="32" t="s">
        <v>434</v>
      </c>
      <c r="I501" s="81">
        <v>42367</v>
      </c>
      <c r="J501" s="32" t="s">
        <v>884</v>
      </c>
      <c r="K501" s="32" t="s">
        <v>2483</v>
      </c>
      <c r="L501" s="105">
        <v>42370</v>
      </c>
      <c r="M501" s="105">
        <v>42735</v>
      </c>
    </row>
    <row r="502" spans="1:13">
      <c r="A502" s="77" t="s">
        <v>1350</v>
      </c>
      <c r="C502" s="33" t="s">
        <v>364</v>
      </c>
      <c r="D502" s="33" t="s">
        <v>2035</v>
      </c>
      <c r="E502" s="33">
        <v>330</v>
      </c>
      <c r="F502" s="80">
        <v>0</v>
      </c>
      <c r="G502" s="32" t="s">
        <v>1281</v>
      </c>
      <c r="H502" s="32" t="s">
        <v>434</v>
      </c>
      <c r="I502" s="81">
        <v>42367</v>
      </c>
      <c r="J502" s="32" t="s">
        <v>884</v>
      </c>
      <c r="K502" s="32" t="s">
        <v>2483</v>
      </c>
      <c r="L502" s="105">
        <v>42370</v>
      </c>
      <c r="M502" s="105">
        <v>42735</v>
      </c>
    </row>
    <row r="503" spans="1:13">
      <c r="A503" s="77" t="s">
        <v>1350</v>
      </c>
      <c r="C503" s="33" t="s">
        <v>364</v>
      </c>
      <c r="D503" s="33" t="s">
        <v>2036</v>
      </c>
      <c r="E503" s="33">
        <v>12000</v>
      </c>
      <c r="F503" s="80">
        <v>0.33</v>
      </c>
      <c r="G503" s="32" t="s">
        <v>1282</v>
      </c>
      <c r="H503" s="32" t="s">
        <v>434</v>
      </c>
      <c r="I503" s="81">
        <v>42367</v>
      </c>
      <c r="J503" s="32" t="s">
        <v>884</v>
      </c>
      <c r="K503" s="32" t="s">
        <v>2484</v>
      </c>
      <c r="L503" s="105">
        <v>42370</v>
      </c>
      <c r="M503" s="105">
        <v>42735</v>
      </c>
    </row>
    <row r="504" spans="1:13">
      <c r="A504" s="77" t="s">
        <v>1392</v>
      </c>
      <c r="C504" s="33" t="s">
        <v>370</v>
      </c>
      <c r="D504" s="33" t="s">
        <v>1658</v>
      </c>
      <c r="E504" s="33">
        <v>657600</v>
      </c>
      <c r="F504" s="80">
        <v>0.05</v>
      </c>
      <c r="G504" s="32" t="s">
        <v>1279</v>
      </c>
      <c r="H504" s="32" t="s">
        <v>434</v>
      </c>
      <c r="I504" s="81">
        <v>42367</v>
      </c>
      <c r="J504" s="32" t="s">
        <v>898</v>
      </c>
      <c r="K504" s="32" t="s">
        <v>2485</v>
      </c>
      <c r="L504" s="105">
        <v>42370</v>
      </c>
      <c r="M504" s="105">
        <v>42735</v>
      </c>
    </row>
    <row r="505" spans="1:13">
      <c r="A505" s="77" t="s">
        <v>1392</v>
      </c>
      <c r="C505" s="33" t="s">
        <v>370</v>
      </c>
      <c r="D505" s="33" t="s">
        <v>1659</v>
      </c>
      <c r="E505" s="33">
        <v>290900</v>
      </c>
      <c r="F505" s="80">
        <v>0.05</v>
      </c>
      <c r="G505" s="32" t="s">
        <v>1279</v>
      </c>
      <c r="H505" s="32" t="s">
        <v>435</v>
      </c>
      <c r="I505" s="81">
        <v>42367</v>
      </c>
      <c r="J505" s="32" t="s">
        <v>899</v>
      </c>
      <c r="K505" s="32" t="s">
        <v>2485</v>
      </c>
      <c r="L505" s="105">
        <v>42370</v>
      </c>
      <c r="M505" s="105">
        <v>42735</v>
      </c>
    </row>
    <row r="506" spans="1:13">
      <c r="A506" s="77" t="s">
        <v>1392</v>
      </c>
      <c r="C506" s="33" t="s">
        <v>370</v>
      </c>
      <c r="D506" s="33" t="s">
        <v>2037</v>
      </c>
      <c r="E506" s="33">
        <v>20000</v>
      </c>
      <c r="F506" s="80">
        <v>0.05</v>
      </c>
      <c r="G506" s="32" t="s">
        <v>1280</v>
      </c>
      <c r="H506" s="32" t="s">
        <v>434</v>
      </c>
      <c r="I506" s="81">
        <v>42367</v>
      </c>
      <c r="J506" s="32" t="s">
        <v>898</v>
      </c>
      <c r="K506" s="32" t="s">
        <v>2486</v>
      </c>
      <c r="L506" s="105">
        <v>42370</v>
      </c>
      <c r="M506" s="105">
        <v>42735</v>
      </c>
    </row>
    <row r="507" spans="1:13">
      <c r="A507" s="77" t="s">
        <v>1392</v>
      </c>
      <c r="C507" s="33" t="s">
        <v>370</v>
      </c>
      <c r="D507" s="33" t="s">
        <v>2038</v>
      </c>
      <c r="E507" s="33">
        <v>30000</v>
      </c>
      <c r="F507" s="80">
        <v>0.05</v>
      </c>
      <c r="G507" s="32" t="s">
        <v>1280</v>
      </c>
      <c r="H507" s="32" t="s">
        <v>434</v>
      </c>
      <c r="I507" s="81">
        <v>42367</v>
      </c>
      <c r="J507" s="32" t="s">
        <v>898</v>
      </c>
      <c r="K507" s="32" t="s">
        <v>2486</v>
      </c>
      <c r="L507" s="105">
        <v>42370</v>
      </c>
      <c r="M507" s="105">
        <v>42735</v>
      </c>
    </row>
    <row r="508" spans="1:13">
      <c r="A508" s="77" t="s">
        <v>1392</v>
      </c>
      <c r="C508" s="33" t="s">
        <v>370</v>
      </c>
      <c r="D508" s="33" t="s">
        <v>2039</v>
      </c>
      <c r="E508" s="33">
        <v>20000</v>
      </c>
      <c r="F508" s="80">
        <v>0.05</v>
      </c>
      <c r="G508" s="32" t="s">
        <v>1280</v>
      </c>
      <c r="H508" s="32" t="s">
        <v>434</v>
      </c>
      <c r="I508" s="81">
        <v>42367</v>
      </c>
      <c r="J508" s="32" t="s">
        <v>898</v>
      </c>
      <c r="K508" s="32" t="s">
        <v>2486</v>
      </c>
      <c r="L508" s="105">
        <v>42370</v>
      </c>
      <c r="M508" s="105">
        <v>42735</v>
      </c>
    </row>
    <row r="509" spans="1:13">
      <c r="A509" s="77" t="s">
        <v>1392</v>
      </c>
      <c r="C509" s="33" t="s">
        <v>370</v>
      </c>
      <c r="D509" s="33" t="s">
        <v>2040</v>
      </c>
      <c r="E509" s="33">
        <v>10000</v>
      </c>
      <c r="F509" s="80">
        <v>0.05</v>
      </c>
      <c r="G509" s="32" t="s">
        <v>1280</v>
      </c>
      <c r="H509" s="32" t="s">
        <v>434</v>
      </c>
      <c r="I509" s="81">
        <v>42367</v>
      </c>
      <c r="J509" s="32" t="s">
        <v>898</v>
      </c>
      <c r="K509" s="32" t="s">
        <v>2486</v>
      </c>
      <c r="L509" s="105">
        <v>42370</v>
      </c>
      <c r="M509" s="105">
        <v>42735</v>
      </c>
    </row>
    <row r="510" spans="1:13">
      <c r="A510" s="77" t="s">
        <v>1392</v>
      </c>
      <c r="C510" s="33" t="s">
        <v>370</v>
      </c>
      <c r="D510" s="33" t="s">
        <v>2041</v>
      </c>
      <c r="E510" s="33">
        <v>10000</v>
      </c>
      <c r="F510" s="80">
        <v>0.05</v>
      </c>
      <c r="G510" s="32" t="s">
        <v>1280</v>
      </c>
      <c r="H510" s="32" t="s">
        <v>434</v>
      </c>
      <c r="I510" s="81">
        <v>42367</v>
      </c>
      <c r="J510" s="32" t="s">
        <v>898</v>
      </c>
      <c r="K510" s="32" t="s">
        <v>2486</v>
      </c>
      <c r="L510" s="105">
        <v>42370</v>
      </c>
      <c r="M510" s="105">
        <v>42735</v>
      </c>
    </row>
    <row r="511" spans="1:13">
      <c r="A511" s="77" t="s">
        <v>1392</v>
      </c>
      <c r="C511" s="33" t="s">
        <v>370</v>
      </c>
      <c r="D511" s="33" t="s">
        <v>2042</v>
      </c>
      <c r="E511" s="33">
        <v>20000</v>
      </c>
      <c r="F511" s="80">
        <v>0.05</v>
      </c>
      <c r="G511" s="32" t="s">
        <v>1280</v>
      </c>
      <c r="H511" s="32" t="s">
        <v>434</v>
      </c>
      <c r="I511" s="81">
        <v>42367</v>
      </c>
      <c r="J511" s="32" t="s">
        <v>898</v>
      </c>
      <c r="K511" s="32" t="s">
        <v>2486</v>
      </c>
      <c r="L511" s="105">
        <v>42370</v>
      </c>
      <c r="M511" s="105">
        <v>42735</v>
      </c>
    </row>
    <row r="512" spans="1:13">
      <c r="A512" s="77" t="s">
        <v>1392</v>
      </c>
      <c r="C512" s="33" t="s">
        <v>370</v>
      </c>
      <c r="D512" s="33" t="s">
        <v>2043</v>
      </c>
      <c r="E512" s="33">
        <v>60000</v>
      </c>
      <c r="F512" s="80">
        <v>0.05</v>
      </c>
      <c r="G512" s="32" t="s">
        <v>1280</v>
      </c>
      <c r="H512" s="32" t="s">
        <v>434</v>
      </c>
      <c r="I512" s="81">
        <v>42367</v>
      </c>
      <c r="J512" s="32" t="s">
        <v>898</v>
      </c>
      <c r="K512" s="32" t="s">
        <v>2486</v>
      </c>
      <c r="L512" s="105">
        <v>42370</v>
      </c>
      <c r="M512" s="105">
        <v>42735</v>
      </c>
    </row>
    <row r="513" spans="1:13">
      <c r="A513" s="77" t="s">
        <v>1392</v>
      </c>
      <c r="C513" s="33" t="s">
        <v>370</v>
      </c>
      <c r="D513" s="33" t="s">
        <v>2044</v>
      </c>
      <c r="E513" s="33">
        <v>5000</v>
      </c>
      <c r="F513" s="80">
        <v>0.05</v>
      </c>
      <c r="G513" s="32" t="s">
        <v>1280</v>
      </c>
      <c r="H513" s="32" t="s">
        <v>434</v>
      </c>
      <c r="I513" s="81">
        <v>42367</v>
      </c>
      <c r="J513" s="32" t="s">
        <v>898</v>
      </c>
      <c r="K513" s="32" t="s">
        <v>2486</v>
      </c>
      <c r="L513" s="105">
        <v>42370</v>
      </c>
      <c r="M513" s="105">
        <v>42735</v>
      </c>
    </row>
    <row r="514" spans="1:13">
      <c r="A514" s="77" t="s">
        <v>1392</v>
      </c>
      <c r="C514" s="33" t="s">
        <v>370</v>
      </c>
      <c r="D514" s="33" t="s">
        <v>2045</v>
      </c>
      <c r="E514" s="33">
        <v>5000</v>
      </c>
      <c r="F514" s="80">
        <v>0.05</v>
      </c>
      <c r="G514" s="32" t="s">
        <v>1280</v>
      </c>
      <c r="H514" s="32" t="s">
        <v>434</v>
      </c>
      <c r="I514" s="81">
        <v>42367</v>
      </c>
      <c r="J514" s="32" t="s">
        <v>898</v>
      </c>
      <c r="K514" s="32" t="s">
        <v>2486</v>
      </c>
      <c r="L514" s="105">
        <v>42370</v>
      </c>
      <c r="M514" s="105">
        <v>42735</v>
      </c>
    </row>
    <row r="515" spans="1:13">
      <c r="A515" s="77" t="s">
        <v>1392</v>
      </c>
      <c r="C515" s="33" t="s">
        <v>370</v>
      </c>
      <c r="D515" s="33" t="s">
        <v>2046</v>
      </c>
      <c r="E515" s="33">
        <v>10000</v>
      </c>
      <c r="F515" s="80">
        <v>0.05</v>
      </c>
      <c r="G515" s="32" t="s">
        <v>1280</v>
      </c>
      <c r="H515" s="32" t="s">
        <v>434</v>
      </c>
      <c r="I515" s="81">
        <v>42367</v>
      </c>
      <c r="J515" s="32" t="s">
        <v>898</v>
      </c>
      <c r="K515" s="32" t="s">
        <v>2486</v>
      </c>
      <c r="L515" s="105">
        <v>42370</v>
      </c>
      <c r="M515" s="105">
        <v>42735</v>
      </c>
    </row>
    <row r="516" spans="1:13">
      <c r="A516" s="77" t="s">
        <v>1392</v>
      </c>
      <c r="C516" s="33" t="s">
        <v>370</v>
      </c>
      <c r="D516" s="33" t="s">
        <v>2047</v>
      </c>
      <c r="E516" s="33">
        <v>20000</v>
      </c>
      <c r="F516" s="80">
        <v>0.05</v>
      </c>
      <c r="G516" s="32" t="s">
        <v>1280</v>
      </c>
      <c r="H516" s="32" t="s">
        <v>434</v>
      </c>
      <c r="I516" s="81">
        <v>42367</v>
      </c>
      <c r="J516" s="32" t="s">
        <v>898</v>
      </c>
      <c r="K516" s="32" t="s">
        <v>2486</v>
      </c>
      <c r="L516" s="105">
        <v>42370</v>
      </c>
      <c r="M516" s="105">
        <v>42735</v>
      </c>
    </row>
    <row r="517" spans="1:13">
      <c r="A517" s="77" t="s">
        <v>1392</v>
      </c>
      <c r="C517" s="33" t="s">
        <v>370</v>
      </c>
      <c r="D517" s="33" t="s">
        <v>2048</v>
      </c>
      <c r="E517" s="33">
        <v>40000</v>
      </c>
      <c r="F517" s="80">
        <v>0.05</v>
      </c>
      <c r="G517" s="32" t="s">
        <v>1280</v>
      </c>
      <c r="H517" s="32" t="s">
        <v>434</v>
      </c>
      <c r="I517" s="81">
        <v>42367</v>
      </c>
      <c r="J517" s="32" t="s">
        <v>898</v>
      </c>
      <c r="K517" s="32" t="s">
        <v>2486</v>
      </c>
      <c r="L517" s="105">
        <v>42370</v>
      </c>
      <c r="M517" s="105">
        <v>42735</v>
      </c>
    </row>
    <row r="518" spans="1:13">
      <c r="A518" s="77" t="s">
        <v>1392</v>
      </c>
      <c r="C518" s="33" t="s">
        <v>370</v>
      </c>
      <c r="D518" s="33" t="s">
        <v>2049</v>
      </c>
      <c r="E518" s="33">
        <v>15000</v>
      </c>
      <c r="F518" s="80">
        <v>0.05</v>
      </c>
      <c r="G518" s="32" t="s">
        <v>1280</v>
      </c>
      <c r="H518" s="32" t="s">
        <v>434</v>
      </c>
      <c r="I518" s="81">
        <v>42367</v>
      </c>
      <c r="J518" s="32" t="s">
        <v>898</v>
      </c>
      <c r="K518" s="32" t="s">
        <v>2486</v>
      </c>
      <c r="L518" s="105">
        <v>42370</v>
      </c>
      <c r="M518" s="105">
        <v>42735</v>
      </c>
    </row>
    <row r="519" spans="1:13">
      <c r="A519" s="77" t="s">
        <v>1392</v>
      </c>
      <c r="C519" s="33" t="s">
        <v>370</v>
      </c>
      <c r="D519" s="33" t="s">
        <v>2050</v>
      </c>
      <c r="E519" s="33">
        <v>20000</v>
      </c>
      <c r="F519" s="80">
        <v>0.05</v>
      </c>
      <c r="G519" s="32" t="s">
        <v>1280</v>
      </c>
      <c r="H519" s="32" t="s">
        <v>434</v>
      </c>
      <c r="I519" s="81">
        <v>42367</v>
      </c>
      <c r="J519" s="32" t="s">
        <v>898</v>
      </c>
      <c r="K519" s="32" t="s">
        <v>2486</v>
      </c>
      <c r="L519" s="105">
        <v>42370</v>
      </c>
      <c r="M519" s="105">
        <v>42735</v>
      </c>
    </row>
    <row r="520" spans="1:13">
      <c r="A520" s="77" t="s">
        <v>1392</v>
      </c>
      <c r="C520" s="33" t="s">
        <v>370</v>
      </c>
      <c r="D520" s="33" t="s">
        <v>2051</v>
      </c>
      <c r="E520" s="33">
        <v>22500</v>
      </c>
      <c r="F520" s="80">
        <v>0.05</v>
      </c>
      <c r="G520" s="32" t="s">
        <v>1280</v>
      </c>
      <c r="H520" s="32" t="s">
        <v>434</v>
      </c>
      <c r="I520" s="81">
        <v>42367</v>
      </c>
      <c r="J520" s="32" t="s">
        <v>898</v>
      </c>
      <c r="K520" s="32" t="s">
        <v>2486</v>
      </c>
      <c r="L520" s="105">
        <v>42370</v>
      </c>
      <c r="M520" s="105">
        <v>42735</v>
      </c>
    </row>
    <row r="521" spans="1:13">
      <c r="A521" s="77" t="s">
        <v>1392</v>
      </c>
      <c r="C521" s="33" t="s">
        <v>370</v>
      </c>
      <c r="D521" s="33" t="s">
        <v>2052</v>
      </c>
      <c r="E521" s="33">
        <v>30000</v>
      </c>
      <c r="F521" s="80">
        <v>0.05</v>
      </c>
      <c r="G521" s="32" t="s">
        <v>1280</v>
      </c>
      <c r="H521" s="32" t="s">
        <v>434</v>
      </c>
      <c r="I521" s="81">
        <v>42367</v>
      </c>
      <c r="J521" s="32" t="s">
        <v>898</v>
      </c>
      <c r="K521" s="32" t="s">
        <v>2486</v>
      </c>
      <c r="L521" s="105">
        <v>42370</v>
      </c>
      <c r="M521" s="105">
        <v>42735</v>
      </c>
    </row>
    <row r="522" spans="1:13">
      <c r="A522" s="77" t="s">
        <v>1392</v>
      </c>
      <c r="C522" s="33" t="s">
        <v>370</v>
      </c>
      <c r="D522" s="33" t="s">
        <v>2053</v>
      </c>
      <c r="E522" s="33">
        <v>10000</v>
      </c>
      <c r="F522" s="80">
        <v>0.05</v>
      </c>
      <c r="G522" s="32" t="s">
        <v>1280</v>
      </c>
      <c r="H522" s="32" t="s">
        <v>434</v>
      </c>
      <c r="I522" s="81">
        <v>42367</v>
      </c>
      <c r="J522" s="32" t="s">
        <v>898</v>
      </c>
      <c r="K522" s="32" t="s">
        <v>2486</v>
      </c>
      <c r="L522" s="105">
        <v>42370</v>
      </c>
      <c r="M522" s="105">
        <v>42735</v>
      </c>
    </row>
    <row r="523" spans="1:13">
      <c r="A523" s="77" t="s">
        <v>1392</v>
      </c>
      <c r="C523" s="33" t="s">
        <v>370</v>
      </c>
      <c r="D523" s="33" t="s">
        <v>2054</v>
      </c>
      <c r="E523" s="33">
        <v>10000</v>
      </c>
      <c r="F523" s="80">
        <v>0.05</v>
      </c>
      <c r="G523" s="32" t="s">
        <v>1280</v>
      </c>
      <c r="H523" s="32" t="s">
        <v>434</v>
      </c>
      <c r="I523" s="81">
        <v>42367</v>
      </c>
      <c r="J523" s="32" t="s">
        <v>898</v>
      </c>
      <c r="K523" s="32" t="s">
        <v>2486</v>
      </c>
      <c r="L523" s="105">
        <v>42370</v>
      </c>
      <c r="M523" s="105">
        <v>42735</v>
      </c>
    </row>
    <row r="524" spans="1:13">
      <c r="A524" s="77" t="s">
        <v>1392</v>
      </c>
      <c r="C524" s="33" t="s">
        <v>370</v>
      </c>
      <c r="D524" s="33" t="s">
        <v>2055</v>
      </c>
      <c r="E524" s="33">
        <v>45000</v>
      </c>
      <c r="F524" s="80">
        <v>0.05</v>
      </c>
      <c r="G524" s="32" t="s">
        <v>1280</v>
      </c>
      <c r="H524" s="32" t="s">
        <v>434</v>
      </c>
      <c r="I524" s="81">
        <v>42367</v>
      </c>
      <c r="J524" s="32" t="s">
        <v>898</v>
      </c>
      <c r="K524" s="32" t="s">
        <v>2486</v>
      </c>
      <c r="L524" s="105">
        <v>42370</v>
      </c>
      <c r="M524" s="105">
        <v>42735</v>
      </c>
    </row>
    <row r="525" spans="1:13">
      <c r="A525" s="77" t="s">
        <v>1392</v>
      </c>
      <c r="C525" s="33" t="s">
        <v>370</v>
      </c>
      <c r="D525" s="33" t="s">
        <v>2056</v>
      </c>
      <c r="E525" s="33">
        <v>1680</v>
      </c>
      <c r="F525" s="80">
        <v>0</v>
      </c>
      <c r="G525" s="32" t="s">
        <v>1281</v>
      </c>
      <c r="H525" s="32" t="s">
        <v>434</v>
      </c>
      <c r="I525" s="81">
        <v>42367</v>
      </c>
      <c r="J525" s="32" t="s">
        <v>898</v>
      </c>
      <c r="K525" s="32" t="s">
        <v>2487</v>
      </c>
      <c r="L525" s="105">
        <v>42370</v>
      </c>
      <c r="M525" s="105">
        <v>42735</v>
      </c>
    </row>
    <row r="526" spans="1:13">
      <c r="A526" s="77" t="s">
        <v>1392</v>
      </c>
      <c r="C526" s="33" t="s">
        <v>370</v>
      </c>
      <c r="D526" s="33" t="s">
        <v>2057</v>
      </c>
      <c r="E526" s="33">
        <v>266</v>
      </c>
      <c r="F526" s="80">
        <v>0</v>
      </c>
      <c r="G526" s="32" t="s">
        <v>1281</v>
      </c>
      <c r="H526" s="32" t="s">
        <v>434</v>
      </c>
      <c r="I526" s="81">
        <v>42367</v>
      </c>
      <c r="J526" s="32" t="s">
        <v>898</v>
      </c>
      <c r="K526" s="32" t="s">
        <v>2487</v>
      </c>
      <c r="L526" s="105">
        <v>42370</v>
      </c>
      <c r="M526" s="105">
        <v>42735</v>
      </c>
    </row>
    <row r="527" spans="1:13">
      <c r="A527" s="77" t="s">
        <v>1392</v>
      </c>
      <c r="C527" s="33" t="s">
        <v>370</v>
      </c>
      <c r="D527" s="33" t="s">
        <v>2058</v>
      </c>
      <c r="E527" s="33">
        <v>3320</v>
      </c>
      <c r="F527" s="80">
        <v>0</v>
      </c>
      <c r="G527" s="32" t="s">
        <v>1281</v>
      </c>
      <c r="H527" s="32" t="s">
        <v>434</v>
      </c>
      <c r="I527" s="81">
        <v>42367</v>
      </c>
      <c r="J527" s="32" t="s">
        <v>898</v>
      </c>
      <c r="K527" s="32" t="s">
        <v>2487</v>
      </c>
      <c r="L527" s="105">
        <v>42370</v>
      </c>
      <c r="M527" s="105">
        <v>42735</v>
      </c>
    </row>
    <row r="528" spans="1:13">
      <c r="A528" s="77" t="s">
        <v>1392</v>
      </c>
      <c r="C528" s="33" t="s">
        <v>370</v>
      </c>
      <c r="D528" s="33" t="s">
        <v>2059</v>
      </c>
      <c r="E528" s="33">
        <v>1660</v>
      </c>
      <c r="F528" s="80">
        <v>0</v>
      </c>
      <c r="G528" s="32" t="s">
        <v>1281</v>
      </c>
      <c r="H528" s="32" t="s">
        <v>434</v>
      </c>
      <c r="I528" s="81">
        <v>42367</v>
      </c>
      <c r="J528" s="32" t="s">
        <v>898</v>
      </c>
      <c r="K528" s="32" t="s">
        <v>2487</v>
      </c>
      <c r="L528" s="105">
        <v>42370</v>
      </c>
      <c r="M528" s="105">
        <v>42735</v>
      </c>
    </row>
    <row r="529" spans="1:13">
      <c r="A529" s="77" t="s">
        <v>1392</v>
      </c>
      <c r="C529" s="33" t="s">
        <v>370</v>
      </c>
      <c r="D529" s="33" t="s">
        <v>2060</v>
      </c>
      <c r="E529" s="33">
        <v>560</v>
      </c>
      <c r="F529" s="80">
        <v>0</v>
      </c>
      <c r="G529" s="32" t="s">
        <v>1281</v>
      </c>
      <c r="H529" s="32" t="s">
        <v>434</v>
      </c>
      <c r="I529" s="81">
        <v>42367</v>
      </c>
      <c r="J529" s="32" t="s">
        <v>898</v>
      </c>
      <c r="K529" s="32" t="s">
        <v>2487</v>
      </c>
      <c r="L529" s="105">
        <v>42370</v>
      </c>
      <c r="M529" s="105">
        <v>42735</v>
      </c>
    </row>
    <row r="530" spans="1:13">
      <c r="A530" s="77" t="s">
        <v>1392</v>
      </c>
      <c r="C530" s="33" t="s">
        <v>370</v>
      </c>
      <c r="D530" s="33" t="s">
        <v>2061</v>
      </c>
      <c r="E530" s="33">
        <v>1660</v>
      </c>
      <c r="F530" s="80">
        <v>0</v>
      </c>
      <c r="G530" s="32" t="s">
        <v>1281</v>
      </c>
      <c r="H530" s="32" t="s">
        <v>434</v>
      </c>
      <c r="I530" s="81">
        <v>42367</v>
      </c>
      <c r="J530" s="32" t="s">
        <v>898</v>
      </c>
      <c r="K530" s="32" t="s">
        <v>2487</v>
      </c>
      <c r="L530" s="105">
        <v>42370</v>
      </c>
      <c r="M530" s="105">
        <v>42735</v>
      </c>
    </row>
    <row r="531" spans="1:13">
      <c r="A531" s="77" t="s">
        <v>1392</v>
      </c>
      <c r="C531" s="33" t="s">
        <v>370</v>
      </c>
      <c r="D531" s="33" t="s">
        <v>2062</v>
      </c>
      <c r="E531" s="33">
        <v>420</v>
      </c>
      <c r="F531" s="80">
        <v>0</v>
      </c>
      <c r="G531" s="32" t="s">
        <v>1281</v>
      </c>
      <c r="H531" s="32" t="s">
        <v>434</v>
      </c>
      <c r="I531" s="81">
        <v>42367</v>
      </c>
      <c r="J531" s="32" t="s">
        <v>898</v>
      </c>
      <c r="K531" s="32" t="s">
        <v>2487</v>
      </c>
      <c r="L531" s="105">
        <v>42370</v>
      </c>
      <c r="M531" s="105">
        <v>42735</v>
      </c>
    </row>
    <row r="532" spans="1:13">
      <c r="A532" s="77" t="s">
        <v>1392</v>
      </c>
      <c r="C532" s="33" t="s">
        <v>370</v>
      </c>
      <c r="D532" s="33" t="s">
        <v>2063</v>
      </c>
      <c r="E532" s="33">
        <v>840</v>
      </c>
      <c r="F532" s="80">
        <v>0</v>
      </c>
      <c r="G532" s="32" t="s">
        <v>1281</v>
      </c>
      <c r="H532" s="32" t="s">
        <v>434</v>
      </c>
      <c r="I532" s="81">
        <v>42367</v>
      </c>
      <c r="J532" s="32" t="s">
        <v>898</v>
      </c>
      <c r="K532" s="32" t="s">
        <v>2487</v>
      </c>
      <c r="L532" s="105">
        <v>42370</v>
      </c>
      <c r="M532" s="105">
        <v>42735</v>
      </c>
    </row>
    <row r="533" spans="1:13">
      <c r="A533" s="77" t="s">
        <v>1392</v>
      </c>
      <c r="C533" s="33" t="s">
        <v>370</v>
      </c>
      <c r="D533" s="33" t="s">
        <v>2064</v>
      </c>
      <c r="E533" s="33">
        <v>1660</v>
      </c>
      <c r="F533" s="80">
        <v>0</v>
      </c>
      <c r="G533" s="32" t="s">
        <v>1281</v>
      </c>
      <c r="H533" s="32" t="s">
        <v>434</v>
      </c>
      <c r="I533" s="81">
        <v>42367</v>
      </c>
      <c r="J533" s="32" t="s">
        <v>898</v>
      </c>
      <c r="K533" s="32" t="s">
        <v>2487</v>
      </c>
      <c r="L533" s="105">
        <v>42370</v>
      </c>
      <c r="M533" s="105">
        <v>42735</v>
      </c>
    </row>
    <row r="534" spans="1:13">
      <c r="A534" s="77" t="s">
        <v>1392</v>
      </c>
      <c r="C534" s="33" t="s">
        <v>370</v>
      </c>
      <c r="D534" s="33" t="s">
        <v>2065</v>
      </c>
      <c r="E534" s="33">
        <v>134</v>
      </c>
      <c r="F534" s="80">
        <v>0</v>
      </c>
      <c r="G534" s="32" t="s">
        <v>1281</v>
      </c>
      <c r="H534" s="32" t="s">
        <v>434</v>
      </c>
      <c r="I534" s="81">
        <v>42367</v>
      </c>
      <c r="J534" s="32" t="s">
        <v>898</v>
      </c>
      <c r="K534" s="32" t="s">
        <v>2487</v>
      </c>
      <c r="L534" s="105">
        <v>42370</v>
      </c>
      <c r="M534" s="105">
        <v>42735</v>
      </c>
    </row>
    <row r="535" spans="1:13">
      <c r="A535" s="77" t="s">
        <v>1392</v>
      </c>
      <c r="C535" s="33" t="s">
        <v>370</v>
      </c>
      <c r="D535" s="33" t="s">
        <v>2066</v>
      </c>
      <c r="E535" s="33">
        <v>500</v>
      </c>
      <c r="F535" s="80">
        <v>0</v>
      </c>
      <c r="G535" s="32" t="s">
        <v>1281</v>
      </c>
      <c r="H535" s="32" t="s">
        <v>434</v>
      </c>
      <c r="I535" s="81">
        <v>42367</v>
      </c>
      <c r="J535" s="32" t="s">
        <v>898</v>
      </c>
      <c r="K535" s="32" t="s">
        <v>2487</v>
      </c>
      <c r="L535" s="105">
        <v>42370</v>
      </c>
      <c r="M535" s="105">
        <v>42735</v>
      </c>
    </row>
    <row r="536" spans="1:13">
      <c r="A536" s="77" t="s">
        <v>1392</v>
      </c>
      <c r="C536" s="33" t="s">
        <v>370</v>
      </c>
      <c r="D536" s="33" t="s">
        <v>2067</v>
      </c>
      <c r="E536" s="33">
        <v>330</v>
      </c>
      <c r="F536" s="80">
        <v>0</v>
      </c>
      <c r="G536" s="32" t="s">
        <v>1281</v>
      </c>
      <c r="H536" s="32" t="s">
        <v>434</v>
      </c>
      <c r="I536" s="81">
        <v>42367</v>
      </c>
      <c r="J536" s="32" t="s">
        <v>898</v>
      </c>
      <c r="K536" s="32" t="s">
        <v>2487</v>
      </c>
      <c r="L536" s="105">
        <v>42370</v>
      </c>
      <c r="M536" s="105">
        <v>42735</v>
      </c>
    </row>
    <row r="537" spans="1:13">
      <c r="A537" s="77" t="s">
        <v>1392</v>
      </c>
      <c r="C537" s="33" t="s">
        <v>370</v>
      </c>
      <c r="D537" s="33" t="s">
        <v>2068</v>
      </c>
      <c r="E537" s="33">
        <v>330</v>
      </c>
      <c r="F537" s="80">
        <v>0</v>
      </c>
      <c r="G537" s="32" t="s">
        <v>1281</v>
      </c>
      <c r="H537" s="32" t="s">
        <v>434</v>
      </c>
      <c r="I537" s="81">
        <v>42367</v>
      </c>
      <c r="J537" s="32" t="s">
        <v>898</v>
      </c>
      <c r="K537" s="32" t="s">
        <v>2487</v>
      </c>
      <c r="L537" s="105">
        <v>42370</v>
      </c>
      <c r="M537" s="105">
        <v>42735</v>
      </c>
    </row>
    <row r="538" spans="1:13">
      <c r="A538" s="77" t="s">
        <v>1392</v>
      </c>
      <c r="C538" s="33" t="s">
        <v>370</v>
      </c>
      <c r="D538" s="33" t="s">
        <v>2069</v>
      </c>
      <c r="E538" s="33">
        <v>330</v>
      </c>
      <c r="F538" s="80">
        <v>0</v>
      </c>
      <c r="G538" s="32" t="s">
        <v>1281</v>
      </c>
      <c r="H538" s="32" t="s">
        <v>434</v>
      </c>
      <c r="I538" s="81">
        <v>42367</v>
      </c>
      <c r="J538" s="32" t="s">
        <v>898</v>
      </c>
      <c r="K538" s="32" t="s">
        <v>2487</v>
      </c>
      <c r="L538" s="105">
        <v>42370</v>
      </c>
      <c r="M538" s="105">
        <v>42735</v>
      </c>
    </row>
    <row r="539" spans="1:13">
      <c r="A539" s="77" t="s">
        <v>1392</v>
      </c>
      <c r="C539" s="33" t="s">
        <v>370</v>
      </c>
      <c r="D539" s="33" t="s">
        <v>2070</v>
      </c>
      <c r="E539" s="33">
        <v>24000</v>
      </c>
      <c r="F539" s="80">
        <v>0.62</v>
      </c>
      <c r="G539" s="32" t="s">
        <v>1282</v>
      </c>
      <c r="H539" s="32" t="s">
        <v>434</v>
      </c>
      <c r="I539" s="81">
        <v>42367</v>
      </c>
      <c r="J539" s="32" t="s">
        <v>898</v>
      </c>
      <c r="K539" s="32" t="s">
        <v>2488</v>
      </c>
      <c r="L539" s="105">
        <v>42370</v>
      </c>
      <c r="M539" s="105">
        <v>42735</v>
      </c>
    </row>
    <row r="540" spans="1:13">
      <c r="A540" s="77" t="s">
        <v>1392</v>
      </c>
      <c r="C540" s="33" t="s">
        <v>370</v>
      </c>
      <c r="D540" s="33" t="s">
        <v>2071</v>
      </c>
      <c r="E540" s="33">
        <v>10000</v>
      </c>
      <c r="F540" s="80">
        <v>0.52</v>
      </c>
      <c r="G540" s="32" t="s">
        <v>1282</v>
      </c>
      <c r="H540" s="32" t="s">
        <v>434</v>
      </c>
      <c r="I540" s="81">
        <v>42367</v>
      </c>
      <c r="J540" s="32" t="s">
        <v>898</v>
      </c>
      <c r="K540" s="32" t="s">
        <v>2488</v>
      </c>
      <c r="L540" s="105">
        <v>42370</v>
      </c>
      <c r="M540" s="105">
        <v>42735</v>
      </c>
    </row>
    <row r="541" spans="1:13">
      <c r="A541" s="77" t="s">
        <v>1392</v>
      </c>
      <c r="C541" s="33" t="s">
        <v>370</v>
      </c>
      <c r="D541" s="33" t="s">
        <v>2072</v>
      </c>
      <c r="E541" s="33">
        <v>2200</v>
      </c>
      <c r="F541" s="80">
        <v>0.31</v>
      </c>
      <c r="G541" s="32" t="s">
        <v>1283</v>
      </c>
      <c r="H541" s="32" t="s">
        <v>436</v>
      </c>
      <c r="I541" s="81">
        <v>42367</v>
      </c>
      <c r="J541" s="32" t="s">
        <v>1147</v>
      </c>
      <c r="K541" s="32" t="s">
        <v>2489</v>
      </c>
      <c r="L541" s="105">
        <v>42370</v>
      </c>
      <c r="M541" s="105">
        <v>42735</v>
      </c>
    </row>
    <row r="542" spans="1:13">
      <c r="A542" s="77" t="s">
        <v>1392</v>
      </c>
      <c r="C542" s="33" t="s">
        <v>370</v>
      </c>
      <c r="D542" s="33" t="s">
        <v>2073</v>
      </c>
      <c r="E542" s="33">
        <v>25000</v>
      </c>
      <c r="F542" s="80">
        <v>0.16</v>
      </c>
      <c r="G542" s="32" t="s">
        <v>1283</v>
      </c>
      <c r="H542" s="32" t="s">
        <v>436</v>
      </c>
      <c r="I542" s="81">
        <v>42367</v>
      </c>
      <c r="J542" s="32" t="s">
        <v>1147</v>
      </c>
      <c r="K542" s="32" t="s">
        <v>2489</v>
      </c>
      <c r="L542" s="105">
        <v>42370</v>
      </c>
      <c r="M542" s="105">
        <v>42735</v>
      </c>
    </row>
    <row r="543" spans="1:13">
      <c r="A543" s="77" t="s">
        <v>1399</v>
      </c>
      <c r="C543" s="33" t="s">
        <v>314</v>
      </c>
      <c r="D543" s="33" t="s">
        <v>1658</v>
      </c>
      <c r="E543" s="33">
        <v>134900</v>
      </c>
      <c r="F543" s="80">
        <v>0.05</v>
      </c>
      <c r="G543" s="32" t="s">
        <v>1279</v>
      </c>
      <c r="H543" s="32" t="s">
        <v>434</v>
      </c>
      <c r="I543" s="81">
        <v>42367</v>
      </c>
      <c r="J543" s="32" t="s">
        <v>907</v>
      </c>
      <c r="K543" s="32" t="s">
        <v>2490</v>
      </c>
      <c r="L543" s="105">
        <v>42370</v>
      </c>
      <c r="M543" s="105">
        <v>42735</v>
      </c>
    </row>
    <row r="544" spans="1:13">
      <c r="A544" s="77" t="s">
        <v>1399</v>
      </c>
      <c r="C544" s="33" t="s">
        <v>314</v>
      </c>
      <c r="D544" s="33" t="s">
        <v>1659</v>
      </c>
      <c r="E544" s="33">
        <v>57800</v>
      </c>
      <c r="F544" s="80">
        <v>0.05</v>
      </c>
      <c r="G544" s="32" t="s">
        <v>1279</v>
      </c>
      <c r="H544" s="32" t="s">
        <v>435</v>
      </c>
      <c r="I544" s="81">
        <v>42367</v>
      </c>
      <c r="J544" s="32" t="s">
        <v>908</v>
      </c>
      <c r="K544" s="32" t="s">
        <v>2490</v>
      </c>
      <c r="L544" s="105">
        <v>42370</v>
      </c>
      <c r="M544" s="105">
        <v>42735</v>
      </c>
    </row>
    <row r="545" spans="1:13">
      <c r="A545" s="77" t="s">
        <v>1399</v>
      </c>
      <c r="C545" s="33" t="s">
        <v>314</v>
      </c>
      <c r="D545" s="33" t="s">
        <v>2074</v>
      </c>
      <c r="E545" s="33">
        <v>200</v>
      </c>
      <c r="F545" s="80">
        <v>0</v>
      </c>
      <c r="G545" s="32" t="s">
        <v>1281</v>
      </c>
      <c r="H545" s="32" t="s">
        <v>434</v>
      </c>
      <c r="I545" s="81">
        <v>42367</v>
      </c>
      <c r="J545" s="32" t="s">
        <v>907</v>
      </c>
      <c r="K545" s="32" t="s">
        <v>2491</v>
      </c>
      <c r="L545" s="105">
        <v>42370</v>
      </c>
      <c r="M545" s="105">
        <v>42735</v>
      </c>
    </row>
    <row r="546" spans="1:13">
      <c r="A546" s="77" t="s">
        <v>1399</v>
      </c>
      <c r="C546" s="33" t="s">
        <v>314</v>
      </c>
      <c r="D546" s="33" t="s">
        <v>2075</v>
      </c>
      <c r="E546" s="33">
        <v>150</v>
      </c>
      <c r="F546" s="80">
        <v>0</v>
      </c>
      <c r="G546" s="32" t="s">
        <v>1281</v>
      </c>
      <c r="H546" s="32" t="s">
        <v>434</v>
      </c>
      <c r="I546" s="81">
        <v>42367</v>
      </c>
      <c r="J546" s="32" t="s">
        <v>907</v>
      </c>
      <c r="K546" s="32" t="s">
        <v>2491</v>
      </c>
      <c r="L546" s="105">
        <v>42370</v>
      </c>
      <c r="M546" s="105">
        <v>42735</v>
      </c>
    </row>
    <row r="547" spans="1:13">
      <c r="A547" s="77" t="s">
        <v>1399</v>
      </c>
      <c r="C547" s="33" t="s">
        <v>314</v>
      </c>
      <c r="D547" s="33" t="s">
        <v>2076</v>
      </c>
      <c r="E547" s="33">
        <v>150</v>
      </c>
      <c r="F547" s="80">
        <v>0</v>
      </c>
      <c r="G547" s="32" t="s">
        <v>1281</v>
      </c>
      <c r="H547" s="32" t="s">
        <v>434</v>
      </c>
      <c r="I547" s="81">
        <v>42367</v>
      </c>
      <c r="J547" s="32" t="s">
        <v>907</v>
      </c>
      <c r="K547" s="32" t="s">
        <v>2491</v>
      </c>
      <c r="L547" s="105">
        <v>42370</v>
      </c>
      <c r="M547" s="105">
        <v>42735</v>
      </c>
    </row>
    <row r="548" spans="1:13">
      <c r="A548" s="77" t="s">
        <v>1399</v>
      </c>
      <c r="C548" s="33" t="s">
        <v>314</v>
      </c>
      <c r="D548" s="33" t="s">
        <v>2077</v>
      </c>
      <c r="E548" s="33">
        <v>100</v>
      </c>
      <c r="F548" s="80">
        <v>0</v>
      </c>
      <c r="G548" s="32" t="s">
        <v>1281</v>
      </c>
      <c r="H548" s="32" t="s">
        <v>434</v>
      </c>
      <c r="I548" s="81">
        <v>42367</v>
      </c>
      <c r="J548" s="32" t="s">
        <v>907</v>
      </c>
      <c r="K548" s="32" t="s">
        <v>2491</v>
      </c>
      <c r="L548" s="105">
        <v>42370</v>
      </c>
      <c r="M548" s="105">
        <v>42735</v>
      </c>
    </row>
    <row r="549" spans="1:13">
      <c r="A549" s="77" t="s">
        <v>1399</v>
      </c>
      <c r="C549" s="33" t="s">
        <v>314</v>
      </c>
      <c r="D549" s="33" t="s">
        <v>2078</v>
      </c>
      <c r="E549" s="33">
        <v>100</v>
      </c>
      <c r="F549" s="80">
        <v>0</v>
      </c>
      <c r="G549" s="32" t="s">
        <v>1281</v>
      </c>
      <c r="H549" s="32" t="s">
        <v>434</v>
      </c>
      <c r="I549" s="81">
        <v>42367</v>
      </c>
      <c r="J549" s="32" t="s">
        <v>907</v>
      </c>
      <c r="K549" s="32" t="s">
        <v>2491</v>
      </c>
      <c r="L549" s="105">
        <v>42370</v>
      </c>
      <c r="M549" s="105">
        <v>42735</v>
      </c>
    </row>
    <row r="550" spans="1:13">
      <c r="A550" s="77" t="s">
        <v>1399</v>
      </c>
      <c r="C550" s="33" t="s">
        <v>314</v>
      </c>
      <c r="D550" s="33" t="s">
        <v>2079</v>
      </c>
      <c r="E550" s="33">
        <v>150</v>
      </c>
      <c r="F550" s="80">
        <v>0</v>
      </c>
      <c r="G550" s="32" t="s">
        <v>1281</v>
      </c>
      <c r="H550" s="32" t="s">
        <v>434</v>
      </c>
      <c r="I550" s="81">
        <v>42367</v>
      </c>
      <c r="J550" s="32" t="s">
        <v>907</v>
      </c>
      <c r="K550" s="32" t="s">
        <v>2491</v>
      </c>
      <c r="L550" s="105">
        <v>42370</v>
      </c>
      <c r="M550" s="105">
        <v>42735</v>
      </c>
    </row>
    <row r="551" spans="1:13">
      <c r="A551" s="77" t="s">
        <v>1399</v>
      </c>
      <c r="C551" s="33" t="s">
        <v>314</v>
      </c>
      <c r="D551" s="33" t="s">
        <v>2080</v>
      </c>
      <c r="E551" s="33">
        <v>200</v>
      </c>
      <c r="F551" s="80">
        <v>0</v>
      </c>
      <c r="G551" s="32" t="s">
        <v>1281</v>
      </c>
      <c r="H551" s="32" t="s">
        <v>434</v>
      </c>
      <c r="I551" s="81">
        <v>42367</v>
      </c>
      <c r="J551" s="32" t="s">
        <v>907</v>
      </c>
      <c r="K551" s="32" t="s">
        <v>2491</v>
      </c>
      <c r="L551" s="105">
        <v>42370</v>
      </c>
      <c r="M551" s="105">
        <v>42735</v>
      </c>
    </row>
    <row r="552" spans="1:13">
      <c r="A552" s="77" t="s">
        <v>1399</v>
      </c>
      <c r="C552" s="33" t="s">
        <v>314</v>
      </c>
      <c r="D552" s="33" t="s">
        <v>2081</v>
      </c>
      <c r="E552" s="33">
        <v>330</v>
      </c>
      <c r="F552" s="80">
        <v>0</v>
      </c>
      <c r="G552" s="32" t="s">
        <v>1281</v>
      </c>
      <c r="H552" s="32" t="s">
        <v>434</v>
      </c>
      <c r="I552" s="81">
        <v>42367</v>
      </c>
      <c r="J552" s="32" t="s">
        <v>907</v>
      </c>
      <c r="K552" s="32" t="s">
        <v>2491</v>
      </c>
      <c r="L552" s="105">
        <v>42370</v>
      </c>
      <c r="M552" s="105">
        <v>42735</v>
      </c>
    </row>
    <row r="553" spans="1:13">
      <c r="A553" s="77" t="s">
        <v>1399</v>
      </c>
      <c r="C553" s="33" t="s">
        <v>314</v>
      </c>
      <c r="D553" s="33" t="s">
        <v>2082</v>
      </c>
      <c r="E553" s="33">
        <v>330</v>
      </c>
      <c r="F553" s="80">
        <v>0</v>
      </c>
      <c r="G553" s="32" t="s">
        <v>1281</v>
      </c>
      <c r="H553" s="32" t="s">
        <v>434</v>
      </c>
      <c r="I553" s="81">
        <v>42367</v>
      </c>
      <c r="J553" s="32" t="s">
        <v>907</v>
      </c>
      <c r="K553" s="32" t="s">
        <v>2491</v>
      </c>
      <c r="L553" s="105">
        <v>42370</v>
      </c>
      <c r="M553" s="105">
        <v>42735</v>
      </c>
    </row>
    <row r="554" spans="1:13">
      <c r="A554" s="77" t="s">
        <v>1399</v>
      </c>
      <c r="C554" s="33" t="s">
        <v>314</v>
      </c>
      <c r="D554" s="33" t="s">
        <v>2083</v>
      </c>
      <c r="E554" s="33">
        <v>330</v>
      </c>
      <c r="F554" s="80">
        <v>0</v>
      </c>
      <c r="G554" s="32" t="s">
        <v>1281</v>
      </c>
      <c r="H554" s="32" t="s">
        <v>434</v>
      </c>
      <c r="I554" s="81">
        <v>42367</v>
      </c>
      <c r="J554" s="32" t="s">
        <v>907</v>
      </c>
      <c r="K554" s="32" t="s">
        <v>2491</v>
      </c>
      <c r="L554" s="105">
        <v>42370</v>
      </c>
      <c r="M554" s="105">
        <v>42735</v>
      </c>
    </row>
    <row r="555" spans="1:13">
      <c r="A555" s="77" t="s">
        <v>1399</v>
      </c>
      <c r="C555" s="33" t="s">
        <v>314</v>
      </c>
      <c r="D555" s="33" t="s">
        <v>2084</v>
      </c>
      <c r="E555" s="33">
        <v>330</v>
      </c>
      <c r="F555" s="80">
        <v>0</v>
      </c>
      <c r="G555" s="32" t="s">
        <v>1281</v>
      </c>
      <c r="H555" s="32" t="s">
        <v>434</v>
      </c>
      <c r="I555" s="81">
        <v>42367</v>
      </c>
      <c r="J555" s="32" t="s">
        <v>907</v>
      </c>
      <c r="K555" s="32" t="s">
        <v>2491</v>
      </c>
      <c r="L555" s="105">
        <v>42370</v>
      </c>
      <c r="M555" s="105">
        <v>42735</v>
      </c>
    </row>
    <row r="556" spans="1:13">
      <c r="A556" s="77" t="s">
        <v>1399</v>
      </c>
      <c r="C556" s="33" t="s">
        <v>314</v>
      </c>
      <c r="D556" s="33" t="s">
        <v>2085</v>
      </c>
      <c r="E556" s="33">
        <v>330</v>
      </c>
      <c r="F556" s="80">
        <v>0</v>
      </c>
      <c r="G556" s="32" t="s">
        <v>1281</v>
      </c>
      <c r="H556" s="32" t="s">
        <v>434</v>
      </c>
      <c r="I556" s="81">
        <v>42367</v>
      </c>
      <c r="J556" s="32" t="s">
        <v>907</v>
      </c>
      <c r="K556" s="32" t="s">
        <v>2491</v>
      </c>
      <c r="L556" s="105">
        <v>42370</v>
      </c>
      <c r="M556" s="105">
        <v>42735</v>
      </c>
    </row>
    <row r="557" spans="1:13">
      <c r="A557" s="77" t="s">
        <v>1400</v>
      </c>
      <c r="C557" s="33" t="s">
        <v>315</v>
      </c>
      <c r="D557" s="33" t="s">
        <v>1658</v>
      </c>
      <c r="E557" s="33">
        <v>28500</v>
      </c>
      <c r="F557" s="80">
        <v>0.05</v>
      </c>
      <c r="G557" s="32" t="s">
        <v>1279</v>
      </c>
      <c r="H557" s="32" t="s">
        <v>434</v>
      </c>
      <c r="I557" s="81">
        <v>42367</v>
      </c>
      <c r="J557" s="32" t="s">
        <v>909</v>
      </c>
      <c r="K557" s="32" t="s">
        <v>2492</v>
      </c>
      <c r="L557" s="105">
        <v>42370</v>
      </c>
      <c r="M557" s="105">
        <v>42735</v>
      </c>
    </row>
    <row r="558" spans="1:13">
      <c r="A558" s="77" t="s">
        <v>1400</v>
      </c>
      <c r="C558" s="33" t="s">
        <v>315</v>
      </c>
      <c r="D558" s="33" t="s">
        <v>1659</v>
      </c>
      <c r="E558" s="33">
        <v>38700</v>
      </c>
      <c r="F558" s="80">
        <v>0.05</v>
      </c>
      <c r="G558" s="32" t="s">
        <v>1279</v>
      </c>
      <c r="H558" s="32" t="s">
        <v>435</v>
      </c>
      <c r="I558" s="81">
        <v>42367</v>
      </c>
      <c r="J558" s="32" t="s">
        <v>910</v>
      </c>
      <c r="K558" s="32" t="s">
        <v>2492</v>
      </c>
      <c r="L558" s="105">
        <v>42370</v>
      </c>
      <c r="M558" s="105">
        <v>42735</v>
      </c>
    </row>
    <row r="559" spans="1:13">
      <c r="A559" s="77" t="s">
        <v>1400</v>
      </c>
      <c r="C559" s="33" t="s">
        <v>315</v>
      </c>
      <c r="D559" s="33" t="s">
        <v>2086</v>
      </c>
      <c r="E559" s="33">
        <v>420</v>
      </c>
      <c r="F559" s="80">
        <v>0</v>
      </c>
      <c r="G559" s="32" t="s">
        <v>1281</v>
      </c>
      <c r="H559" s="32" t="s">
        <v>434</v>
      </c>
      <c r="I559" s="81">
        <v>42367</v>
      </c>
      <c r="J559" s="32" t="s">
        <v>909</v>
      </c>
      <c r="K559" s="32" t="s">
        <v>2493</v>
      </c>
      <c r="L559" s="105">
        <v>42370</v>
      </c>
      <c r="M559" s="105">
        <v>42735</v>
      </c>
    </row>
    <row r="560" spans="1:13">
      <c r="A560" s="77" t="s">
        <v>1400</v>
      </c>
      <c r="C560" s="33" t="s">
        <v>315</v>
      </c>
      <c r="D560" s="33" t="s">
        <v>2087</v>
      </c>
      <c r="E560" s="33">
        <v>840</v>
      </c>
      <c r="F560" s="80">
        <v>0</v>
      </c>
      <c r="G560" s="32" t="s">
        <v>1281</v>
      </c>
      <c r="H560" s="32" t="s">
        <v>434</v>
      </c>
      <c r="I560" s="81">
        <v>42367</v>
      </c>
      <c r="J560" s="32" t="s">
        <v>909</v>
      </c>
      <c r="K560" s="32" t="s">
        <v>2493</v>
      </c>
      <c r="L560" s="105">
        <v>42370</v>
      </c>
      <c r="M560" s="105">
        <v>42735</v>
      </c>
    </row>
    <row r="561" spans="1:13">
      <c r="A561" s="77" t="s">
        <v>1400</v>
      </c>
      <c r="C561" s="33" t="s">
        <v>315</v>
      </c>
      <c r="D561" s="33" t="s">
        <v>2088</v>
      </c>
      <c r="E561" s="33">
        <v>200</v>
      </c>
      <c r="F561" s="80">
        <v>0</v>
      </c>
      <c r="G561" s="32" t="s">
        <v>1281</v>
      </c>
      <c r="H561" s="32" t="s">
        <v>434</v>
      </c>
      <c r="I561" s="81">
        <v>42367</v>
      </c>
      <c r="J561" s="32" t="s">
        <v>909</v>
      </c>
      <c r="K561" s="32" t="s">
        <v>2493</v>
      </c>
      <c r="L561" s="105">
        <v>42370</v>
      </c>
      <c r="M561" s="105">
        <v>42735</v>
      </c>
    </row>
    <row r="562" spans="1:13">
      <c r="A562" s="77" t="s">
        <v>1400</v>
      </c>
      <c r="C562" s="33" t="s">
        <v>315</v>
      </c>
      <c r="D562" s="33" t="s">
        <v>2089</v>
      </c>
      <c r="E562" s="33">
        <v>200</v>
      </c>
      <c r="F562" s="80">
        <v>0</v>
      </c>
      <c r="G562" s="32" t="s">
        <v>1281</v>
      </c>
      <c r="H562" s="32" t="s">
        <v>434</v>
      </c>
      <c r="I562" s="81">
        <v>42367</v>
      </c>
      <c r="J562" s="32" t="s">
        <v>909</v>
      </c>
      <c r="K562" s="32" t="s">
        <v>2493</v>
      </c>
      <c r="L562" s="105">
        <v>42370</v>
      </c>
      <c r="M562" s="105">
        <v>42735</v>
      </c>
    </row>
    <row r="563" spans="1:13">
      <c r="A563" s="77" t="s">
        <v>1400</v>
      </c>
      <c r="C563" s="33" t="s">
        <v>315</v>
      </c>
      <c r="D563" s="33" t="s">
        <v>2090</v>
      </c>
      <c r="E563" s="33">
        <v>100</v>
      </c>
      <c r="F563" s="80">
        <v>0</v>
      </c>
      <c r="G563" s="32" t="s">
        <v>1281</v>
      </c>
      <c r="H563" s="32" t="s">
        <v>434</v>
      </c>
      <c r="I563" s="81">
        <v>42367</v>
      </c>
      <c r="J563" s="32" t="s">
        <v>909</v>
      </c>
      <c r="K563" s="32" t="s">
        <v>2493</v>
      </c>
      <c r="L563" s="105">
        <v>42370</v>
      </c>
      <c r="M563" s="105">
        <v>42735</v>
      </c>
    </row>
    <row r="564" spans="1:13">
      <c r="A564" s="77" t="s">
        <v>1400</v>
      </c>
      <c r="C564" s="33" t="s">
        <v>315</v>
      </c>
      <c r="D564" s="33" t="s">
        <v>2091</v>
      </c>
      <c r="E564" s="33">
        <v>1660</v>
      </c>
      <c r="F564" s="80">
        <v>0</v>
      </c>
      <c r="G564" s="32" t="s">
        <v>1281</v>
      </c>
      <c r="H564" s="32" t="s">
        <v>434</v>
      </c>
      <c r="I564" s="81">
        <v>42367</v>
      </c>
      <c r="J564" s="32" t="s">
        <v>909</v>
      </c>
      <c r="K564" s="32" t="s">
        <v>2493</v>
      </c>
      <c r="L564" s="105">
        <v>42370</v>
      </c>
      <c r="M564" s="105">
        <v>42735</v>
      </c>
    </row>
    <row r="565" spans="1:13">
      <c r="A565" s="77" t="s">
        <v>1400</v>
      </c>
      <c r="C565" s="33" t="s">
        <v>315</v>
      </c>
      <c r="D565" s="33" t="s">
        <v>2092</v>
      </c>
      <c r="E565" s="33">
        <v>420</v>
      </c>
      <c r="F565" s="80">
        <v>0</v>
      </c>
      <c r="G565" s="32" t="s">
        <v>1281</v>
      </c>
      <c r="H565" s="32" t="s">
        <v>434</v>
      </c>
      <c r="I565" s="81">
        <v>42367</v>
      </c>
      <c r="J565" s="32" t="s">
        <v>909</v>
      </c>
      <c r="K565" s="32" t="s">
        <v>2493</v>
      </c>
      <c r="L565" s="105">
        <v>42370</v>
      </c>
      <c r="M565" s="105">
        <v>42735</v>
      </c>
    </row>
    <row r="566" spans="1:13">
      <c r="A566" s="77" t="s">
        <v>1400</v>
      </c>
      <c r="C566" s="33" t="s">
        <v>315</v>
      </c>
      <c r="D566" s="33" t="s">
        <v>2093</v>
      </c>
      <c r="E566" s="33">
        <v>330</v>
      </c>
      <c r="F566" s="80">
        <v>0</v>
      </c>
      <c r="G566" s="32" t="s">
        <v>1281</v>
      </c>
      <c r="H566" s="32" t="s">
        <v>434</v>
      </c>
      <c r="I566" s="81">
        <v>42367</v>
      </c>
      <c r="J566" s="32" t="s">
        <v>909</v>
      </c>
      <c r="K566" s="32" t="s">
        <v>2493</v>
      </c>
      <c r="L566" s="105">
        <v>42370</v>
      </c>
      <c r="M566" s="105">
        <v>42735</v>
      </c>
    </row>
    <row r="567" spans="1:13">
      <c r="A567" s="77" t="s">
        <v>1400</v>
      </c>
      <c r="C567" s="33" t="s">
        <v>315</v>
      </c>
      <c r="D567" s="33" t="s">
        <v>2094</v>
      </c>
      <c r="E567" s="33">
        <v>7000</v>
      </c>
      <c r="F567" s="80">
        <v>0.5</v>
      </c>
      <c r="G567" s="32" t="s">
        <v>1282</v>
      </c>
      <c r="H567" s="32" t="s">
        <v>434</v>
      </c>
      <c r="I567" s="81">
        <v>42367</v>
      </c>
      <c r="J567" s="32" t="s">
        <v>909</v>
      </c>
      <c r="K567" s="32" t="s">
        <v>2494</v>
      </c>
      <c r="L567" s="105">
        <v>42370</v>
      </c>
      <c r="M567" s="105">
        <v>42735</v>
      </c>
    </row>
    <row r="568" spans="1:13">
      <c r="A568" s="77" t="s">
        <v>1400</v>
      </c>
      <c r="C568" s="33" t="s">
        <v>315</v>
      </c>
      <c r="D568" s="33" t="s">
        <v>2095</v>
      </c>
      <c r="E568" s="33">
        <v>2000</v>
      </c>
      <c r="F568" s="80">
        <v>0.2</v>
      </c>
      <c r="G568" s="32" t="s">
        <v>1283</v>
      </c>
      <c r="H568" s="32" t="s">
        <v>436</v>
      </c>
      <c r="I568" s="81">
        <v>42367</v>
      </c>
      <c r="J568" s="32" t="s">
        <v>2495</v>
      </c>
      <c r="K568" s="32" t="s">
        <v>2496</v>
      </c>
      <c r="L568" s="105">
        <v>42370</v>
      </c>
      <c r="M568" s="105">
        <v>42735</v>
      </c>
    </row>
    <row r="569" spans="1:13">
      <c r="A569" s="77" t="s">
        <v>1425</v>
      </c>
      <c r="C569" s="33" t="s">
        <v>406</v>
      </c>
      <c r="D569" s="33" t="s">
        <v>1658</v>
      </c>
      <c r="E569" s="33">
        <v>3380000</v>
      </c>
      <c r="F569" s="80">
        <v>0.05</v>
      </c>
      <c r="G569" s="32" t="s">
        <v>1279</v>
      </c>
      <c r="H569" s="32" t="s">
        <v>434</v>
      </c>
      <c r="I569" s="81">
        <v>42367</v>
      </c>
      <c r="J569" s="32" t="s">
        <v>921</v>
      </c>
      <c r="K569" s="32" t="s">
        <v>2497</v>
      </c>
      <c r="L569" s="105">
        <v>42370</v>
      </c>
      <c r="M569" s="105">
        <v>42735</v>
      </c>
    </row>
    <row r="570" spans="1:13">
      <c r="A570" s="77" t="s">
        <v>1425</v>
      </c>
      <c r="C570" s="33" t="s">
        <v>406</v>
      </c>
      <c r="D570" s="33" t="s">
        <v>1659</v>
      </c>
      <c r="E570" s="33">
        <v>1820000</v>
      </c>
      <c r="F570" s="80">
        <v>0.05</v>
      </c>
      <c r="G570" s="32" t="s">
        <v>1279</v>
      </c>
      <c r="H570" s="32" t="s">
        <v>435</v>
      </c>
      <c r="I570" s="81">
        <v>42367</v>
      </c>
      <c r="J570" s="32" t="s">
        <v>922</v>
      </c>
      <c r="K570" s="32" t="s">
        <v>2497</v>
      </c>
      <c r="L570" s="105">
        <v>42370</v>
      </c>
      <c r="M570" s="105">
        <v>42735</v>
      </c>
    </row>
    <row r="571" spans="1:13">
      <c r="A571" s="77" t="s">
        <v>1425</v>
      </c>
      <c r="C571" s="33" t="s">
        <v>406</v>
      </c>
      <c r="D571" s="33" t="s">
        <v>1829</v>
      </c>
      <c r="E571" s="33">
        <v>275000</v>
      </c>
      <c r="F571" s="80">
        <v>0.05</v>
      </c>
      <c r="G571" s="32" t="s">
        <v>1280</v>
      </c>
      <c r="H571" s="32" t="s">
        <v>434</v>
      </c>
      <c r="I571" s="81">
        <v>42367</v>
      </c>
      <c r="J571" s="32" t="s">
        <v>921</v>
      </c>
      <c r="K571" s="32" t="s">
        <v>2498</v>
      </c>
      <c r="L571" s="105">
        <v>42370</v>
      </c>
      <c r="M571" s="105">
        <v>42735</v>
      </c>
    </row>
    <row r="572" spans="1:13">
      <c r="A572" s="77" t="s">
        <v>1425</v>
      </c>
      <c r="C572" s="33" t="s">
        <v>406</v>
      </c>
      <c r="D572" s="33" t="s">
        <v>2096</v>
      </c>
      <c r="E572" s="33">
        <v>4600</v>
      </c>
      <c r="F572" s="80">
        <v>0</v>
      </c>
      <c r="G572" s="32" t="s">
        <v>1281</v>
      </c>
      <c r="H572" s="32" t="s">
        <v>434</v>
      </c>
      <c r="I572" s="81">
        <v>42367</v>
      </c>
      <c r="J572" s="32" t="s">
        <v>921</v>
      </c>
      <c r="K572" s="32" t="s">
        <v>2499</v>
      </c>
      <c r="L572" s="105">
        <v>42370</v>
      </c>
      <c r="M572" s="105">
        <v>42735</v>
      </c>
    </row>
    <row r="573" spans="1:13">
      <c r="A573" s="77" t="s">
        <v>1425</v>
      </c>
      <c r="C573" s="33" t="s">
        <v>406</v>
      </c>
      <c r="D573" s="33" t="s">
        <v>2097</v>
      </c>
      <c r="E573" s="33">
        <v>330</v>
      </c>
      <c r="F573" s="80">
        <v>0</v>
      </c>
      <c r="G573" s="32" t="s">
        <v>1281</v>
      </c>
      <c r="H573" s="32" t="s">
        <v>434</v>
      </c>
      <c r="I573" s="81">
        <v>42367</v>
      </c>
      <c r="J573" s="32" t="s">
        <v>921</v>
      </c>
      <c r="K573" s="32" t="s">
        <v>2499</v>
      </c>
      <c r="L573" s="105">
        <v>42370</v>
      </c>
      <c r="M573" s="105">
        <v>42735</v>
      </c>
    </row>
    <row r="574" spans="1:13">
      <c r="A574" s="77" t="s">
        <v>1425</v>
      </c>
      <c r="C574" s="33" t="s">
        <v>406</v>
      </c>
      <c r="D574" s="33" t="s">
        <v>2098</v>
      </c>
      <c r="E574" s="33">
        <v>500</v>
      </c>
      <c r="F574" s="80">
        <v>0</v>
      </c>
      <c r="G574" s="32" t="s">
        <v>1281</v>
      </c>
      <c r="H574" s="32" t="s">
        <v>434</v>
      </c>
      <c r="I574" s="81">
        <v>42367</v>
      </c>
      <c r="J574" s="32" t="s">
        <v>921</v>
      </c>
      <c r="K574" s="32" t="s">
        <v>2499</v>
      </c>
      <c r="L574" s="105">
        <v>42370</v>
      </c>
      <c r="M574" s="105">
        <v>42735</v>
      </c>
    </row>
    <row r="575" spans="1:13">
      <c r="A575" s="77" t="s">
        <v>1425</v>
      </c>
      <c r="C575" s="33" t="s">
        <v>406</v>
      </c>
      <c r="D575" s="33" t="s">
        <v>2099</v>
      </c>
      <c r="E575" s="33">
        <v>330</v>
      </c>
      <c r="F575" s="80">
        <v>0</v>
      </c>
      <c r="G575" s="32" t="s">
        <v>1281</v>
      </c>
      <c r="H575" s="32" t="s">
        <v>434</v>
      </c>
      <c r="I575" s="81">
        <v>42367</v>
      </c>
      <c r="J575" s="32" t="s">
        <v>921</v>
      </c>
      <c r="K575" s="32" t="s">
        <v>2499</v>
      </c>
      <c r="L575" s="105">
        <v>42370</v>
      </c>
      <c r="M575" s="105">
        <v>42735</v>
      </c>
    </row>
    <row r="576" spans="1:13">
      <c r="A576" s="77" t="s">
        <v>1425</v>
      </c>
      <c r="C576" s="33" t="s">
        <v>406</v>
      </c>
      <c r="D576" s="33" t="s">
        <v>2100</v>
      </c>
      <c r="E576" s="33">
        <v>200000</v>
      </c>
      <c r="F576" s="80">
        <v>0.5</v>
      </c>
      <c r="G576" s="32" t="s">
        <v>1285</v>
      </c>
      <c r="H576" s="32" t="s">
        <v>436</v>
      </c>
      <c r="I576" s="81">
        <v>42367</v>
      </c>
      <c r="J576" s="32" t="s">
        <v>2500</v>
      </c>
      <c r="K576" s="32" t="s">
        <v>2501</v>
      </c>
      <c r="L576" s="105">
        <v>42370</v>
      </c>
      <c r="M576" s="105">
        <v>42735</v>
      </c>
    </row>
    <row r="577" spans="1:13">
      <c r="A577" s="77" t="s">
        <v>1425</v>
      </c>
      <c r="C577" s="33" t="s">
        <v>406</v>
      </c>
      <c r="D577" s="33" t="s">
        <v>2101</v>
      </c>
      <c r="E577" s="33">
        <v>11200</v>
      </c>
      <c r="F577" s="80">
        <v>0.11</v>
      </c>
      <c r="G577" s="32" t="s">
        <v>1287</v>
      </c>
      <c r="H577" s="32" t="s">
        <v>437</v>
      </c>
      <c r="I577" s="81">
        <v>42367</v>
      </c>
      <c r="J577" s="32" t="s">
        <v>1148</v>
      </c>
      <c r="K577" s="32" t="s">
        <v>2502</v>
      </c>
      <c r="L577" s="105">
        <v>42370</v>
      </c>
      <c r="M577" s="105">
        <v>42735</v>
      </c>
    </row>
    <row r="578" spans="1:13">
      <c r="A578" s="77" t="s">
        <v>1425</v>
      </c>
      <c r="C578" s="33" t="s">
        <v>406</v>
      </c>
      <c r="D578" s="33" t="s">
        <v>2102</v>
      </c>
      <c r="E578" s="33">
        <v>15000</v>
      </c>
      <c r="F578" s="80">
        <v>0.19</v>
      </c>
      <c r="G578" s="32" t="s">
        <v>1287</v>
      </c>
      <c r="H578" s="32" t="s">
        <v>437</v>
      </c>
      <c r="I578" s="81">
        <v>42367</v>
      </c>
      <c r="J578" s="32" t="s">
        <v>1148</v>
      </c>
      <c r="K578" s="32" t="s">
        <v>2502</v>
      </c>
      <c r="L578" s="105">
        <v>42370</v>
      </c>
      <c r="M578" s="105">
        <v>42735</v>
      </c>
    </row>
    <row r="579" spans="1:13">
      <c r="A579" s="77" t="s">
        <v>1436</v>
      </c>
      <c r="C579" s="33" t="s">
        <v>378</v>
      </c>
      <c r="D579" s="33" t="s">
        <v>1658</v>
      </c>
      <c r="E579" s="33">
        <v>66900</v>
      </c>
      <c r="F579" s="80">
        <v>0.05</v>
      </c>
      <c r="G579" s="32" t="s">
        <v>1279</v>
      </c>
      <c r="H579" s="32" t="s">
        <v>434</v>
      </c>
      <c r="I579" s="81">
        <v>42367</v>
      </c>
      <c r="J579" s="32" t="s">
        <v>930</v>
      </c>
      <c r="K579" s="32" t="s">
        <v>2503</v>
      </c>
      <c r="L579" s="105">
        <v>42370</v>
      </c>
      <c r="M579" s="105">
        <v>42735</v>
      </c>
    </row>
    <row r="580" spans="1:13">
      <c r="A580" s="77" t="s">
        <v>1436</v>
      </c>
      <c r="C580" s="33" t="s">
        <v>378</v>
      </c>
      <c r="D580" s="33" t="s">
        <v>1659</v>
      </c>
      <c r="E580" s="33">
        <v>37500</v>
      </c>
      <c r="F580" s="80">
        <v>0.05</v>
      </c>
      <c r="G580" s="32" t="s">
        <v>1279</v>
      </c>
      <c r="H580" s="32" t="s">
        <v>435</v>
      </c>
      <c r="I580" s="81">
        <v>42367</v>
      </c>
      <c r="J580" s="32" t="s">
        <v>931</v>
      </c>
      <c r="K580" s="32" t="s">
        <v>2503</v>
      </c>
      <c r="L580" s="105">
        <v>42370</v>
      </c>
      <c r="M580" s="105">
        <v>42735</v>
      </c>
    </row>
    <row r="581" spans="1:13">
      <c r="A581" s="77" t="s">
        <v>1436</v>
      </c>
      <c r="C581" s="33" t="s">
        <v>378</v>
      </c>
      <c r="D581" s="33" t="s">
        <v>2103</v>
      </c>
      <c r="E581" s="33">
        <v>225</v>
      </c>
      <c r="F581" s="80">
        <v>0</v>
      </c>
      <c r="G581" s="32" t="s">
        <v>1281</v>
      </c>
      <c r="H581" s="32" t="s">
        <v>434</v>
      </c>
      <c r="I581" s="81">
        <v>42367</v>
      </c>
      <c r="J581" s="32" t="s">
        <v>930</v>
      </c>
      <c r="K581" s="32" t="s">
        <v>2504</v>
      </c>
      <c r="L581" s="105">
        <v>42370</v>
      </c>
      <c r="M581" s="105">
        <v>42735</v>
      </c>
    </row>
    <row r="582" spans="1:13">
      <c r="A582" s="77" t="s">
        <v>1436</v>
      </c>
      <c r="C582" s="33" t="s">
        <v>378</v>
      </c>
      <c r="D582" s="33" t="s">
        <v>2104</v>
      </c>
      <c r="E582" s="33">
        <v>330</v>
      </c>
      <c r="F582" s="80">
        <v>0</v>
      </c>
      <c r="G582" s="32" t="s">
        <v>1281</v>
      </c>
      <c r="H582" s="32" t="s">
        <v>434</v>
      </c>
      <c r="I582" s="81">
        <v>42367</v>
      </c>
      <c r="J582" s="32" t="s">
        <v>930</v>
      </c>
      <c r="K582" s="32" t="s">
        <v>2504</v>
      </c>
      <c r="L582" s="105">
        <v>42370</v>
      </c>
      <c r="M582" s="105">
        <v>42735</v>
      </c>
    </row>
    <row r="583" spans="1:13">
      <c r="A583" s="77" t="s">
        <v>1381</v>
      </c>
      <c r="C583" s="33" t="s">
        <v>366</v>
      </c>
      <c r="D583" s="33" t="s">
        <v>1658</v>
      </c>
      <c r="E583" s="33">
        <v>64200</v>
      </c>
      <c r="F583" s="80">
        <v>0.05</v>
      </c>
      <c r="G583" s="32" t="s">
        <v>1279</v>
      </c>
      <c r="H583" s="32" t="s">
        <v>434</v>
      </c>
      <c r="I583" s="81">
        <v>42367</v>
      </c>
      <c r="J583" s="32" t="s">
        <v>2505</v>
      </c>
      <c r="K583" s="32" t="s">
        <v>2506</v>
      </c>
      <c r="L583" s="105">
        <v>42370</v>
      </c>
      <c r="M583" s="105">
        <v>42735</v>
      </c>
    </row>
    <row r="584" spans="1:13">
      <c r="A584" s="77" t="s">
        <v>1381</v>
      </c>
      <c r="C584" s="33" t="s">
        <v>366</v>
      </c>
      <c r="D584" s="33" t="s">
        <v>1659</v>
      </c>
      <c r="E584" s="33">
        <v>39700</v>
      </c>
      <c r="F584" s="80">
        <v>0.05</v>
      </c>
      <c r="G584" s="32" t="s">
        <v>1279</v>
      </c>
      <c r="H584" s="32" t="s">
        <v>435</v>
      </c>
      <c r="I584" s="81">
        <v>42367</v>
      </c>
      <c r="J584" s="32" t="s">
        <v>2507</v>
      </c>
      <c r="K584" s="32" t="s">
        <v>2506</v>
      </c>
      <c r="L584" s="105">
        <v>42370</v>
      </c>
      <c r="M584" s="105">
        <v>42735</v>
      </c>
    </row>
    <row r="585" spans="1:13">
      <c r="A585" s="77" t="s">
        <v>1381</v>
      </c>
      <c r="C585" s="33" t="s">
        <v>366</v>
      </c>
      <c r="D585" s="33" t="s">
        <v>2105</v>
      </c>
      <c r="E585" s="33">
        <v>500</v>
      </c>
      <c r="F585" s="80">
        <v>0</v>
      </c>
      <c r="G585" s="32" t="s">
        <v>1281</v>
      </c>
      <c r="H585" s="32" t="s">
        <v>434</v>
      </c>
      <c r="I585" s="81">
        <v>42367</v>
      </c>
      <c r="J585" s="32" t="s">
        <v>2505</v>
      </c>
      <c r="K585" s="32" t="s">
        <v>2508</v>
      </c>
      <c r="L585" s="105">
        <v>42370</v>
      </c>
      <c r="M585" s="105">
        <v>42735</v>
      </c>
    </row>
    <row r="586" spans="1:13">
      <c r="A586" s="77" t="s">
        <v>1440</v>
      </c>
      <c r="C586" s="33" t="s">
        <v>333</v>
      </c>
      <c r="D586" s="33" t="s">
        <v>1658</v>
      </c>
      <c r="E586" s="33">
        <v>32600</v>
      </c>
      <c r="F586" s="80">
        <v>0.05</v>
      </c>
      <c r="G586" s="32" t="s">
        <v>1279</v>
      </c>
      <c r="H586" s="32" t="s">
        <v>434</v>
      </c>
      <c r="I586" s="81">
        <v>42367</v>
      </c>
      <c r="J586" s="32" t="s">
        <v>936</v>
      </c>
      <c r="K586" s="32" t="s">
        <v>2509</v>
      </c>
      <c r="L586" s="105">
        <v>42370</v>
      </c>
      <c r="M586" s="105">
        <v>42735</v>
      </c>
    </row>
    <row r="587" spans="1:13">
      <c r="A587" s="77" t="s">
        <v>1440</v>
      </c>
      <c r="C587" s="33" t="s">
        <v>333</v>
      </c>
      <c r="D587" s="33" t="s">
        <v>1659</v>
      </c>
      <c r="E587" s="33">
        <v>18300</v>
      </c>
      <c r="F587" s="80">
        <v>0.05</v>
      </c>
      <c r="G587" s="32" t="s">
        <v>1279</v>
      </c>
      <c r="H587" s="32" t="s">
        <v>435</v>
      </c>
      <c r="I587" s="81">
        <v>42367</v>
      </c>
      <c r="J587" s="32" t="s">
        <v>937</v>
      </c>
      <c r="K587" s="32" t="s">
        <v>2509</v>
      </c>
      <c r="L587" s="105">
        <v>42370</v>
      </c>
      <c r="M587" s="105">
        <v>42735</v>
      </c>
    </row>
    <row r="588" spans="1:13">
      <c r="A588" s="77" t="s">
        <v>1440</v>
      </c>
      <c r="C588" s="33" t="s">
        <v>333</v>
      </c>
      <c r="D588" s="33" t="s">
        <v>2106</v>
      </c>
      <c r="E588" s="33">
        <v>200</v>
      </c>
      <c r="F588" s="80">
        <v>0</v>
      </c>
      <c r="G588" s="32" t="s">
        <v>1281</v>
      </c>
      <c r="H588" s="32" t="s">
        <v>434</v>
      </c>
      <c r="I588" s="81">
        <v>42367</v>
      </c>
      <c r="J588" s="32" t="s">
        <v>936</v>
      </c>
      <c r="K588" s="32" t="s">
        <v>2510</v>
      </c>
      <c r="L588" s="105">
        <v>42370</v>
      </c>
      <c r="M588" s="105">
        <v>42735</v>
      </c>
    </row>
    <row r="589" spans="1:13">
      <c r="A589" s="77" t="s">
        <v>1440</v>
      </c>
      <c r="C589" s="33" t="s">
        <v>333</v>
      </c>
      <c r="D589" s="33" t="s">
        <v>2107</v>
      </c>
      <c r="E589" s="33">
        <v>840</v>
      </c>
      <c r="F589" s="80">
        <v>0</v>
      </c>
      <c r="G589" s="32" t="s">
        <v>1281</v>
      </c>
      <c r="H589" s="32" t="s">
        <v>434</v>
      </c>
      <c r="I589" s="81">
        <v>42367</v>
      </c>
      <c r="J589" s="32" t="s">
        <v>936</v>
      </c>
      <c r="K589" s="32" t="s">
        <v>2510</v>
      </c>
      <c r="L589" s="105">
        <v>42370</v>
      </c>
      <c r="M589" s="105">
        <v>42735</v>
      </c>
    </row>
    <row r="590" spans="1:13">
      <c r="A590" s="77" t="s">
        <v>1440</v>
      </c>
      <c r="C590" s="33" t="s">
        <v>333</v>
      </c>
      <c r="D590" s="33" t="s">
        <v>2108</v>
      </c>
      <c r="E590" s="33">
        <v>330</v>
      </c>
      <c r="F590" s="80">
        <v>0</v>
      </c>
      <c r="G590" s="32" t="s">
        <v>1281</v>
      </c>
      <c r="H590" s="32" t="s">
        <v>434</v>
      </c>
      <c r="I590" s="81">
        <v>42367</v>
      </c>
      <c r="J590" s="32" t="s">
        <v>936</v>
      </c>
      <c r="K590" s="32" t="s">
        <v>2510</v>
      </c>
      <c r="L590" s="105">
        <v>42370</v>
      </c>
      <c r="M590" s="105">
        <v>42735</v>
      </c>
    </row>
    <row r="591" spans="1:13">
      <c r="A591" s="77" t="s">
        <v>1440</v>
      </c>
      <c r="C591" s="33" t="s">
        <v>333</v>
      </c>
      <c r="D591" s="33" t="s">
        <v>2109</v>
      </c>
      <c r="E591" s="33">
        <v>500</v>
      </c>
      <c r="F591" s="80">
        <v>0</v>
      </c>
      <c r="G591" s="32" t="s">
        <v>1281</v>
      </c>
      <c r="H591" s="32" t="s">
        <v>434</v>
      </c>
      <c r="I591" s="81">
        <v>42367</v>
      </c>
      <c r="J591" s="32" t="s">
        <v>936</v>
      </c>
      <c r="K591" s="32" t="s">
        <v>2510</v>
      </c>
      <c r="L591" s="105">
        <v>42370</v>
      </c>
      <c r="M591" s="105">
        <v>42735</v>
      </c>
    </row>
    <row r="592" spans="1:13">
      <c r="A592" s="77" t="s">
        <v>1447</v>
      </c>
      <c r="C592" s="33" t="s">
        <v>407</v>
      </c>
      <c r="D592" s="33" t="s">
        <v>1658</v>
      </c>
      <c r="E592" s="33">
        <v>72800</v>
      </c>
      <c r="F592" s="80">
        <v>0.05</v>
      </c>
      <c r="G592" s="32" t="s">
        <v>1279</v>
      </c>
      <c r="H592" s="32" t="s">
        <v>434</v>
      </c>
      <c r="I592" s="81">
        <v>42367</v>
      </c>
      <c r="J592" s="32" t="s">
        <v>940</v>
      </c>
      <c r="K592" s="32" t="s">
        <v>2511</v>
      </c>
      <c r="L592" s="105">
        <v>42370</v>
      </c>
      <c r="M592" s="105">
        <v>42735</v>
      </c>
    </row>
    <row r="593" spans="1:13">
      <c r="A593" s="77" t="s">
        <v>1447</v>
      </c>
      <c r="C593" s="33" t="s">
        <v>407</v>
      </c>
      <c r="D593" s="33" t="s">
        <v>1659</v>
      </c>
      <c r="E593" s="33">
        <v>44800</v>
      </c>
      <c r="F593" s="80">
        <v>0.05</v>
      </c>
      <c r="G593" s="32" t="s">
        <v>1279</v>
      </c>
      <c r="H593" s="32" t="s">
        <v>435</v>
      </c>
      <c r="I593" s="81">
        <v>42367</v>
      </c>
      <c r="J593" s="32" t="s">
        <v>941</v>
      </c>
      <c r="K593" s="32" t="s">
        <v>2511</v>
      </c>
      <c r="L593" s="105">
        <v>42370</v>
      </c>
      <c r="M593" s="105">
        <v>42735</v>
      </c>
    </row>
    <row r="594" spans="1:13">
      <c r="A594" s="77" t="s">
        <v>1449</v>
      </c>
      <c r="C594" s="33" t="s">
        <v>336</v>
      </c>
      <c r="D594" s="33" t="s">
        <v>1658</v>
      </c>
      <c r="E594" s="33">
        <v>12900</v>
      </c>
      <c r="F594" s="80">
        <v>0.05</v>
      </c>
      <c r="G594" s="32" t="s">
        <v>1279</v>
      </c>
      <c r="H594" s="32" t="s">
        <v>434</v>
      </c>
      <c r="I594" s="81">
        <v>42367</v>
      </c>
      <c r="J594" s="32" t="s">
        <v>944</v>
      </c>
      <c r="K594" s="32" t="s">
        <v>2512</v>
      </c>
      <c r="L594" s="105">
        <v>42370</v>
      </c>
      <c r="M594" s="105">
        <v>42735</v>
      </c>
    </row>
    <row r="595" spans="1:13">
      <c r="A595" s="77" t="s">
        <v>1449</v>
      </c>
      <c r="C595" s="33" t="s">
        <v>336</v>
      </c>
      <c r="D595" s="33" t="s">
        <v>1659</v>
      </c>
      <c r="E595" s="33">
        <v>3400</v>
      </c>
      <c r="F595" s="80">
        <v>0.05</v>
      </c>
      <c r="G595" s="32" t="s">
        <v>1279</v>
      </c>
      <c r="H595" s="32" t="s">
        <v>435</v>
      </c>
      <c r="I595" s="81">
        <v>42367</v>
      </c>
      <c r="J595" s="32" t="s">
        <v>945</v>
      </c>
      <c r="K595" s="32" t="s">
        <v>2512</v>
      </c>
      <c r="L595" s="105">
        <v>42370</v>
      </c>
      <c r="M595" s="105">
        <v>42735</v>
      </c>
    </row>
    <row r="596" spans="1:13">
      <c r="A596" s="77" t="s">
        <v>1449</v>
      </c>
      <c r="C596" s="33" t="s">
        <v>336</v>
      </c>
      <c r="D596" s="33" t="s">
        <v>2110</v>
      </c>
      <c r="E596" s="33">
        <v>1660</v>
      </c>
      <c r="F596" s="80">
        <v>0</v>
      </c>
      <c r="G596" s="32" t="s">
        <v>1281</v>
      </c>
      <c r="H596" s="32" t="s">
        <v>434</v>
      </c>
      <c r="I596" s="81">
        <v>42367</v>
      </c>
      <c r="J596" s="32" t="s">
        <v>944</v>
      </c>
      <c r="K596" s="32" t="s">
        <v>2513</v>
      </c>
      <c r="L596" s="105">
        <v>42370</v>
      </c>
      <c r="M596" s="105">
        <v>42735</v>
      </c>
    </row>
    <row r="597" spans="1:13">
      <c r="A597" s="77" t="s">
        <v>1449</v>
      </c>
      <c r="C597" s="33" t="s">
        <v>336</v>
      </c>
      <c r="D597" s="33" t="s">
        <v>2111</v>
      </c>
      <c r="E597" s="33">
        <v>840</v>
      </c>
      <c r="F597" s="80">
        <v>0</v>
      </c>
      <c r="G597" s="32" t="s">
        <v>1281</v>
      </c>
      <c r="H597" s="32" t="s">
        <v>434</v>
      </c>
      <c r="I597" s="81">
        <v>42367</v>
      </c>
      <c r="J597" s="32" t="s">
        <v>944</v>
      </c>
      <c r="K597" s="32" t="s">
        <v>2513</v>
      </c>
      <c r="L597" s="105">
        <v>42370</v>
      </c>
      <c r="M597" s="105">
        <v>42735</v>
      </c>
    </row>
    <row r="598" spans="1:13">
      <c r="A598" s="77" t="s">
        <v>1449</v>
      </c>
      <c r="C598" s="33" t="s">
        <v>336</v>
      </c>
      <c r="D598" s="33" t="s">
        <v>2112</v>
      </c>
      <c r="E598" s="33">
        <v>1660</v>
      </c>
      <c r="F598" s="80">
        <v>0</v>
      </c>
      <c r="G598" s="32" t="s">
        <v>1281</v>
      </c>
      <c r="H598" s="32" t="s">
        <v>434</v>
      </c>
      <c r="I598" s="81">
        <v>42367</v>
      </c>
      <c r="J598" s="32" t="s">
        <v>944</v>
      </c>
      <c r="K598" s="32" t="s">
        <v>2513</v>
      </c>
      <c r="L598" s="105">
        <v>42370</v>
      </c>
      <c r="M598" s="105">
        <v>42735</v>
      </c>
    </row>
    <row r="599" spans="1:13">
      <c r="A599" s="77" t="s">
        <v>1449</v>
      </c>
      <c r="C599" s="33" t="s">
        <v>336</v>
      </c>
      <c r="D599" s="33" t="s">
        <v>2113</v>
      </c>
      <c r="E599" s="33">
        <v>420</v>
      </c>
      <c r="F599" s="80">
        <v>0</v>
      </c>
      <c r="G599" s="32" t="s">
        <v>1281</v>
      </c>
      <c r="H599" s="32" t="s">
        <v>434</v>
      </c>
      <c r="I599" s="81">
        <v>42367</v>
      </c>
      <c r="J599" s="32" t="s">
        <v>944</v>
      </c>
      <c r="K599" s="32" t="s">
        <v>2513</v>
      </c>
      <c r="L599" s="105">
        <v>42370</v>
      </c>
      <c r="M599" s="105">
        <v>42735</v>
      </c>
    </row>
    <row r="600" spans="1:13">
      <c r="A600" s="77" t="s">
        <v>1449</v>
      </c>
      <c r="C600" s="33" t="s">
        <v>336</v>
      </c>
      <c r="D600" s="33" t="s">
        <v>2114</v>
      </c>
      <c r="E600" s="33">
        <v>840</v>
      </c>
      <c r="F600" s="80">
        <v>0</v>
      </c>
      <c r="G600" s="32" t="s">
        <v>1281</v>
      </c>
      <c r="H600" s="32" t="s">
        <v>434</v>
      </c>
      <c r="I600" s="81">
        <v>42367</v>
      </c>
      <c r="J600" s="32" t="s">
        <v>944</v>
      </c>
      <c r="K600" s="32" t="s">
        <v>2513</v>
      </c>
      <c r="L600" s="105">
        <v>42370</v>
      </c>
      <c r="M600" s="105">
        <v>42735</v>
      </c>
    </row>
    <row r="601" spans="1:13">
      <c r="A601" s="77" t="s">
        <v>1449</v>
      </c>
      <c r="C601" s="33" t="s">
        <v>336</v>
      </c>
      <c r="D601" s="33" t="s">
        <v>2115</v>
      </c>
      <c r="E601" s="33">
        <v>1660</v>
      </c>
      <c r="F601" s="80">
        <v>0</v>
      </c>
      <c r="G601" s="32" t="s">
        <v>1281</v>
      </c>
      <c r="H601" s="32" t="s">
        <v>434</v>
      </c>
      <c r="I601" s="81">
        <v>42367</v>
      </c>
      <c r="J601" s="32" t="s">
        <v>944</v>
      </c>
      <c r="K601" s="32" t="s">
        <v>2513</v>
      </c>
      <c r="L601" s="105">
        <v>42370</v>
      </c>
      <c r="M601" s="105">
        <v>42735</v>
      </c>
    </row>
    <row r="602" spans="1:13">
      <c r="A602" s="77" t="s">
        <v>1449</v>
      </c>
      <c r="C602" s="33" t="s">
        <v>336</v>
      </c>
      <c r="D602" s="33" t="s">
        <v>2116</v>
      </c>
      <c r="E602" s="33">
        <v>12000</v>
      </c>
      <c r="F602" s="80">
        <v>0.3</v>
      </c>
      <c r="G602" s="32" t="s">
        <v>1282</v>
      </c>
      <c r="H602" s="32" t="s">
        <v>434</v>
      </c>
      <c r="I602" s="81">
        <v>42367</v>
      </c>
      <c r="J602" s="32" t="s">
        <v>944</v>
      </c>
      <c r="K602" s="32" t="s">
        <v>2514</v>
      </c>
      <c r="L602" s="105">
        <v>42370</v>
      </c>
      <c r="M602" s="105">
        <v>42735</v>
      </c>
    </row>
    <row r="603" spans="1:13">
      <c r="A603" s="77" t="s">
        <v>1456</v>
      </c>
      <c r="C603" s="33" t="s">
        <v>337</v>
      </c>
      <c r="D603" s="33" t="s">
        <v>1658</v>
      </c>
      <c r="E603" s="33">
        <v>69600</v>
      </c>
      <c r="F603" s="80">
        <v>0.05</v>
      </c>
      <c r="G603" s="32" t="s">
        <v>1279</v>
      </c>
      <c r="H603" s="32" t="s">
        <v>434</v>
      </c>
      <c r="I603" s="81">
        <v>42367</v>
      </c>
      <c r="J603" s="32" t="s">
        <v>2515</v>
      </c>
      <c r="K603" s="32" t="s">
        <v>2516</v>
      </c>
      <c r="L603" s="105">
        <v>42370</v>
      </c>
      <c r="M603" s="105">
        <v>42735</v>
      </c>
    </row>
    <row r="604" spans="1:13">
      <c r="A604" s="77" t="s">
        <v>1456</v>
      </c>
      <c r="C604" s="33" t="s">
        <v>337</v>
      </c>
      <c r="D604" s="33" t="s">
        <v>1659</v>
      </c>
      <c r="E604" s="33">
        <v>1500</v>
      </c>
      <c r="F604" s="80">
        <v>0.05</v>
      </c>
      <c r="G604" s="32" t="s">
        <v>1279</v>
      </c>
      <c r="H604" s="32" t="s">
        <v>435</v>
      </c>
      <c r="I604" s="81">
        <v>42367</v>
      </c>
      <c r="J604" s="32" t="s">
        <v>2517</v>
      </c>
      <c r="K604" s="32" t="s">
        <v>2516</v>
      </c>
      <c r="L604" s="105">
        <v>42370</v>
      </c>
      <c r="M604" s="105">
        <v>42735</v>
      </c>
    </row>
    <row r="605" spans="1:13">
      <c r="A605" s="77" t="s">
        <v>1456</v>
      </c>
      <c r="C605" s="33" t="s">
        <v>337</v>
      </c>
      <c r="D605" s="33" t="s">
        <v>2117</v>
      </c>
      <c r="E605" s="33">
        <v>266</v>
      </c>
      <c r="F605" s="80">
        <v>0</v>
      </c>
      <c r="G605" s="32" t="s">
        <v>1281</v>
      </c>
      <c r="H605" s="32" t="s">
        <v>434</v>
      </c>
      <c r="I605" s="81">
        <v>42367</v>
      </c>
      <c r="J605" s="32" t="s">
        <v>2515</v>
      </c>
      <c r="K605" s="32" t="s">
        <v>2518</v>
      </c>
      <c r="L605" s="105">
        <v>42370</v>
      </c>
      <c r="M605" s="105">
        <v>42735</v>
      </c>
    </row>
    <row r="606" spans="1:13">
      <c r="A606" s="77" t="s">
        <v>1456</v>
      </c>
      <c r="C606" s="33" t="s">
        <v>337</v>
      </c>
      <c r="D606" s="33" t="s">
        <v>2118</v>
      </c>
      <c r="E606" s="33">
        <v>100</v>
      </c>
      <c r="F606" s="80">
        <v>0</v>
      </c>
      <c r="G606" s="32" t="s">
        <v>1281</v>
      </c>
      <c r="H606" s="32" t="s">
        <v>434</v>
      </c>
      <c r="I606" s="81">
        <v>42367</v>
      </c>
      <c r="J606" s="32" t="s">
        <v>2515</v>
      </c>
      <c r="K606" s="32" t="s">
        <v>2518</v>
      </c>
      <c r="L606" s="105">
        <v>42370</v>
      </c>
      <c r="M606" s="105">
        <v>42735</v>
      </c>
    </row>
    <row r="607" spans="1:13">
      <c r="A607" s="77" t="s">
        <v>1456</v>
      </c>
      <c r="C607" s="33" t="s">
        <v>337</v>
      </c>
      <c r="D607" s="33" t="s">
        <v>2119</v>
      </c>
      <c r="E607" s="33">
        <v>200</v>
      </c>
      <c r="F607" s="80">
        <v>0</v>
      </c>
      <c r="G607" s="32" t="s">
        <v>1281</v>
      </c>
      <c r="H607" s="32" t="s">
        <v>434</v>
      </c>
      <c r="I607" s="81">
        <v>42367</v>
      </c>
      <c r="J607" s="32" t="s">
        <v>2515</v>
      </c>
      <c r="K607" s="32" t="s">
        <v>2518</v>
      </c>
      <c r="L607" s="105">
        <v>42370</v>
      </c>
      <c r="M607" s="105">
        <v>42735</v>
      </c>
    </row>
    <row r="608" spans="1:13">
      <c r="A608" s="77" t="s">
        <v>1456</v>
      </c>
      <c r="C608" s="33" t="s">
        <v>337</v>
      </c>
      <c r="D608" s="33" t="s">
        <v>2120</v>
      </c>
      <c r="E608" s="33">
        <v>420</v>
      </c>
      <c r="F608" s="80">
        <v>0</v>
      </c>
      <c r="G608" s="32" t="s">
        <v>1281</v>
      </c>
      <c r="H608" s="32" t="s">
        <v>434</v>
      </c>
      <c r="I608" s="81">
        <v>42367</v>
      </c>
      <c r="J608" s="32" t="s">
        <v>2515</v>
      </c>
      <c r="K608" s="32" t="s">
        <v>2518</v>
      </c>
      <c r="L608" s="105">
        <v>42370</v>
      </c>
      <c r="M608" s="105">
        <v>42735</v>
      </c>
    </row>
    <row r="609" spans="1:13">
      <c r="A609" s="77" t="s">
        <v>1456</v>
      </c>
      <c r="C609" s="33" t="s">
        <v>337</v>
      </c>
      <c r="D609" s="33" t="s">
        <v>2121</v>
      </c>
      <c r="E609" s="33">
        <v>330</v>
      </c>
      <c r="F609" s="80">
        <v>0</v>
      </c>
      <c r="G609" s="32" t="s">
        <v>1281</v>
      </c>
      <c r="H609" s="32" t="s">
        <v>434</v>
      </c>
      <c r="I609" s="81">
        <v>42367</v>
      </c>
      <c r="J609" s="32" t="s">
        <v>2515</v>
      </c>
      <c r="K609" s="32" t="s">
        <v>2518</v>
      </c>
      <c r="L609" s="105">
        <v>42370</v>
      </c>
      <c r="M609" s="105">
        <v>42735</v>
      </c>
    </row>
    <row r="610" spans="1:13">
      <c r="A610" s="77" t="s">
        <v>1456</v>
      </c>
      <c r="C610" s="33" t="s">
        <v>337</v>
      </c>
      <c r="D610" s="33" t="s">
        <v>2122</v>
      </c>
      <c r="E610" s="33">
        <v>330</v>
      </c>
      <c r="F610" s="80">
        <v>0</v>
      </c>
      <c r="G610" s="32" t="s">
        <v>1281</v>
      </c>
      <c r="H610" s="32" t="s">
        <v>434</v>
      </c>
      <c r="I610" s="81">
        <v>42367</v>
      </c>
      <c r="J610" s="32" t="s">
        <v>2515</v>
      </c>
      <c r="K610" s="32" t="s">
        <v>2518</v>
      </c>
      <c r="L610" s="105">
        <v>42370</v>
      </c>
      <c r="M610" s="105">
        <v>42735</v>
      </c>
    </row>
    <row r="611" spans="1:13">
      <c r="A611" s="77" t="s">
        <v>1470</v>
      </c>
      <c r="C611" s="33" t="s">
        <v>341</v>
      </c>
      <c r="D611" s="33" t="s">
        <v>1658</v>
      </c>
      <c r="E611" s="33">
        <v>16300</v>
      </c>
      <c r="F611" s="80">
        <v>0.05</v>
      </c>
      <c r="G611" s="32" t="s">
        <v>1279</v>
      </c>
      <c r="H611" s="32" t="s">
        <v>434</v>
      </c>
      <c r="I611" s="81">
        <v>42367</v>
      </c>
      <c r="J611" s="32" t="s">
        <v>946</v>
      </c>
      <c r="K611" s="32" t="s">
        <v>2519</v>
      </c>
      <c r="L611" s="105">
        <v>42370</v>
      </c>
      <c r="M611" s="105">
        <v>42735</v>
      </c>
    </row>
    <row r="612" spans="1:13">
      <c r="A612" s="77" t="s">
        <v>1470</v>
      </c>
      <c r="C612" s="33" t="s">
        <v>341</v>
      </c>
      <c r="D612" s="33" t="s">
        <v>1659</v>
      </c>
      <c r="E612" s="33">
        <v>1700</v>
      </c>
      <c r="F612" s="80">
        <v>0.05</v>
      </c>
      <c r="G612" s="32" t="s">
        <v>1279</v>
      </c>
      <c r="H612" s="32" t="s">
        <v>435</v>
      </c>
      <c r="I612" s="81">
        <v>42367</v>
      </c>
      <c r="J612" s="32" t="s">
        <v>947</v>
      </c>
      <c r="K612" s="32" t="s">
        <v>2519</v>
      </c>
      <c r="L612" s="105">
        <v>42370</v>
      </c>
      <c r="M612" s="105">
        <v>42735</v>
      </c>
    </row>
    <row r="613" spans="1:13">
      <c r="A613" s="77" t="s">
        <v>1470</v>
      </c>
      <c r="C613" s="33" t="s">
        <v>341</v>
      </c>
      <c r="D613" s="33" t="s">
        <v>2123</v>
      </c>
      <c r="E613" s="33">
        <v>840</v>
      </c>
      <c r="F613" s="80">
        <v>0</v>
      </c>
      <c r="G613" s="32" t="s">
        <v>1281</v>
      </c>
      <c r="H613" s="32" t="s">
        <v>434</v>
      </c>
      <c r="I613" s="81">
        <v>42367</v>
      </c>
      <c r="J613" s="32" t="s">
        <v>946</v>
      </c>
      <c r="K613" s="32" t="s">
        <v>2520</v>
      </c>
      <c r="L613" s="105">
        <v>42370</v>
      </c>
      <c r="M613" s="105">
        <v>42735</v>
      </c>
    </row>
    <row r="614" spans="1:13">
      <c r="A614" s="77" t="s">
        <v>1470</v>
      </c>
      <c r="C614" s="33" t="s">
        <v>341</v>
      </c>
      <c r="D614" s="33" t="s">
        <v>2124</v>
      </c>
      <c r="E614" s="33">
        <v>1660</v>
      </c>
      <c r="F614" s="80">
        <v>0</v>
      </c>
      <c r="G614" s="32" t="s">
        <v>1281</v>
      </c>
      <c r="H614" s="32" t="s">
        <v>434</v>
      </c>
      <c r="I614" s="81">
        <v>42367</v>
      </c>
      <c r="J614" s="32" t="s">
        <v>946</v>
      </c>
      <c r="K614" s="32" t="s">
        <v>2520</v>
      </c>
      <c r="L614" s="105">
        <v>42370</v>
      </c>
      <c r="M614" s="105">
        <v>42735</v>
      </c>
    </row>
    <row r="615" spans="1:13">
      <c r="A615" s="77" t="s">
        <v>1393</v>
      </c>
      <c r="C615" s="33" t="s">
        <v>371</v>
      </c>
      <c r="D615" s="33" t="s">
        <v>1658</v>
      </c>
      <c r="E615" s="33">
        <v>496300</v>
      </c>
      <c r="F615" s="80">
        <v>0.05</v>
      </c>
      <c r="G615" s="32" t="s">
        <v>1279</v>
      </c>
      <c r="H615" s="32" t="s">
        <v>434</v>
      </c>
      <c r="I615" s="81">
        <v>42367</v>
      </c>
      <c r="J615" s="32" t="s">
        <v>902</v>
      </c>
      <c r="K615" s="32" t="s">
        <v>2521</v>
      </c>
      <c r="L615" s="105">
        <v>42370</v>
      </c>
      <c r="M615" s="105">
        <v>42735</v>
      </c>
    </row>
    <row r="616" spans="1:13">
      <c r="A616" s="77" t="s">
        <v>1393</v>
      </c>
      <c r="C616" s="33" t="s">
        <v>371</v>
      </c>
      <c r="D616" s="33" t="s">
        <v>1659</v>
      </c>
      <c r="E616" s="33">
        <v>109300</v>
      </c>
      <c r="F616" s="80">
        <v>0.05</v>
      </c>
      <c r="G616" s="32" t="s">
        <v>1279</v>
      </c>
      <c r="H616" s="32" t="s">
        <v>435</v>
      </c>
      <c r="I616" s="81">
        <v>42367</v>
      </c>
      <c r="J616" s="32" t="s">
        <v>903</v>
      </c>
      <c r="K616" s="32" t="s">
        <v>2521</v>
      </c>
      <c r="L616" s="105">
        <v>42370</v>
      </c>
      <c r="M616" s="105">
        <v>42735</v>
      </c>
    </row>
    <row r="617" spans="1:13">
      <c r="A617" s="77" t="s">
        <v>1393</v>
      </c>
      <c r="C617" s="33" t="s">
        <v>371</v>
      </c>
      <c r="D617" s="33" t="s">
        <v>2125</v>
      </c>
      <c r="E617" s="33">
        <v>5000</v>
      </c>
      <c r="F617" s="80">
        <v>0.05</v>
      </c>
      <c r="G617" s="32" t="s">
        <v>1280</v>
      </c>
      <c r="H617" s="32" t="s">
        <v>434</v>
      </c>
      <c r="I617" s="81">
        <v>42367</v>
      </c>
      <c r="J617" s="32" t="s">
        <v>902</v>
      </c>
      <c r="K617" s="32" t="s">
        <v>2522</v>
      </c>
      <c r="L617" s="105">
        <v>42370</v>
      </c>
      <c r="M617" s="105">
        <v>42735</v>
      </c>
    </row>
    <row r="618" spans="1:13">
      <c r="A618" s="77" t="s">
        <v>1393</v>
      </c>
      <c r="C618" s="33" t="s">
        <v>371</v>
      </c>
      <c r="D618" s="33" t="s">
        <v>2126</v>
      </c>
      <c r="E618" s="33">
        <v>5000</v>
      </c>
      <c r="F618" s="80">
        <v>0.05</v>
      </c>
      <c r="G618" s="32" t="s">
        <v>1280</v>
      </c>
      <c r="H618" s="32" t="s">
        <v>434</v>
      </c>
      <c r="I618" s="81">
        <v>42367</v>
      </c>
      <c r="J618" s="32" t="s">
        <v>902</v>
      </c>
      <c r="K618" s="32" t="s">
        <v>2522</v>
      </c>
      <c r="L618" s="105">
        <v>42370</v>
      </c>
      <c r="M618" s="105">
        <v>42735</v>
      </c>
    </row>
    <row r="619" spans="1:13">
      <c r="A619" s="77" t="s">
        <v>1393</v>
      </c>
      <c r="C619" s="33" t="s">
        <v>371</v>
      </c>
      <c r="D619" s="33" t="s">
        <v>2127</v>
      </c>
      <c r="E619" s="33">
        <v>20000</v>
      </c>
      <c r="F619" s="80">
        <v>0.05</v>
      </c>
      <c r="G619" s="32" t="s">
        <v>1280</v>
      </c>
      <c r="H619" s="32" t="s">
        <v>434</v>
      </c>
      <c r="I619" s="81">
        <v>42367</v>
      </c>
      <c r="J619" s="32" t="s">
        <v>902</v>
      </c>
      <c r="K619" s="32" t="s">
        <v>2522</v>
      </c>
      <c r="L619" s="105">
        <v>42370</v>
      </c>
      <c r="M619" s="105">
        <v>42735</v>
      </c>
    </row>
    <row r="620" spans="1:13">
      <c r="A620" s="77" t="s">
        <v>1393</v>
      </c>
      <c r="C620" s="33" t="s">
        <v>371</v>
      </c>
      <c r="D620" s="33" t="s">
        <v>2128</v>
      </c>
      <c r="E620" s="33">
        <v>30000</v>
      </c>
      <c r="F620" s="80">
        <v>0.05</v>
      </c>
      <c r="G620" s="32" t="s">
        <v>1280</v>
      </c>
      <c r="H620" s="32" t="s">
        <v>434</v>
      </c>
      <c r="I620" s="81">
        <v>42367</v>
      </c>
      <c r="J620" s="32" t="s">
        <v>902</v>
      </c>
      <c r="K620" s="32" t="s">
        <v>2522</v>
      </c>
      <c r="L620" s="105">
        <v>42370</v>
      </c>
      <c r="M620" s="105">
        <v>42735</v>
      </c>
    </row>
    <row r="621" spans="1:13">
      <c r="A621" s="77" t="s">
        <v>1393</v>
      </c>
      <c r="C621" s="33" t="s">
        <v>371</v>
      </c>
      <c r="D621" s="33" t="s">
        <v>2129</v>
      </c>
      <c r="E621" s="33">
        <v>15000</v>
      </c>
      <c r="F621" s="80">
        <v>0.05</v>
      </c>
      <c r="G621" s="32" t="s">
        <v>1280</v>
      </c>
      <c r="H621" s="32" t="s">
        <v>434</v>
      </c>
      <c r="I621" s="81">
        <v>42367</v>
      </c>
      <c r="J621" s="32" t="s">
        <v>902</v>
      </c>
      <c r="K621" s="32" t="s">
        <v>2522</v>
      </c>
      <c r="L621" s="105">
        <v>42370</v>
      </c>
      <c r="M621" s="105">
        <v>42735</v>
      </c>
    </row>
    <row r="622" spans="1:13">
      <c r="A622" s="77" t="s">
        <v>1393</v>
      </c>
      <c r="C622" s="33" t="s">
        <v>371</v>
      </c>
      <c r="D622" s="33" t="s">
        <v>2130</v>
      </c>
      <c r="E622" s="33">
        <v>60000</v>
      </c>
      <c r="F622" s="80">
        <v>0.05</v>
      </c>
      <c r="G622" s="32" t="s">
        <v>1280</v>
      </c>
      <c r="H622" s="32" t="s">
        <v>434</v>
      </c>
      <c r="I622" s="81">
        <v>42367</v>
      </c>
      <c r="J622" s="32" t="s">
        <v>902</v>
      </c>
      <c r="K622" s="32" t="s">
        <v>2522</v>
      </c>
      <c r="L622" s="105">
        <v>42370</v>
      </c>
      <c r="M622" s="105">
        <v>42735</v>
      </c>
    </row>
    <row r="623" spans="1:13">
      <c r="A623" s="77" t="s">
        <v>1393</v>
      </c>
      <c r="C623" s="33" t="s">
        <v>371</v>
      </c>
      <c r="D623" s="33" t="s">
        <v>2131</v>
      </c>
      <c r="E623" s="33">
        <v>3750</v>
      </c>
      <c r="F623" s="80">
        <v>0.05</v>
      </c>
      <c r="G623" s="32" t="s">
        <v>1280</v>
      </c>
      <c r="H623" s="32" t="s">
        <v>434</v>
      </c>
      <c r="I623" s="81">
        <v>42367</v>
      </c>
      <c r="J623" s="32" t="s">
        <v>902</v>
      </c>
      <c r="K623" s="32" t="s">
        <v>2522</v>
      </c>
      <c r="L623" s="105">
        <v>42370</v>
      </c>
      <c r="M623" s="105">
        <v>42735</v>
      </c>
    </row>
    <row r="624" spans="1:13">
      <c r="A624" s="77" t="s">
        <v>1393</v>
      </c>
      <c r="C624" s="33" t="s">
        <v>371</v>
      </c>
      <c r="D624" s="33" t="s">
        <v>2132</v>
      </c>
      <c r="E624" s="33">
        <v>50000</v>
      </c>
      <c r="F624" s="80">
        <v>0.05</v>
      </c>
      <c r="G624" s="32" t="s">
        <v>1280</v>
      </c>
      <c r="H624" s="32" t="s">
        <v>434</v>
      </c>
      <c r="I624" s="81">
        <v>42367</v>
      </c>
      <c r="J624" s="32" t="s">
        <v>902</v>
      </c>
      <c r="K624" s="32" t="s">
        <v>2522</v>
      </c>
      <c r="L624" s="105">
        <v>42370</v>
      </c>
      <c r="M624" s="105">
        <v>42735</v>
      </c>
    </row>
    <row r="625" spans="1:13">
      <c r="A625" s="77" t="s">
        <v>1393</v>
      </c>
      <c r="C625" s="33" t="s">
        <v>371</v>
      </c>
      <c r="D625" s="33" t="s">
        <v>2133</v>
      </c>
      <c r="E625" s="33">
        <v>9375</v>
      </c>
      <c r="F625" s="80">
        <v>0.05</v>
      </c>
      <c r="G625" s="32" t="s">
        <v>1280</v>
      </c>
      <c r="H625" s="32" t="s">
        <v>434</v>
      </c>
      <c r="I625" s="81">
        <v>42367</v>
      </c>
      <c r="J625" s="32" t="s">
        <v>902</v>
      </c>
      <c r="K625" s="32" t="s">
        <v>2522</v>
      </c>
      <c r="L625" s="105">
        <v>42370</v>
      </c>
      <c r="M625" s="105">
        <v>42735</v>
      </c>
    </row>
    <row r="626" spans="1:13">
      <c r="A626" s="77" t="s">
        <v>1393</v>
      </c>
      <c r="C626" s="33" t="s">
        <v>371</v>
      </c>
      <c r="D626" s="33" t="s">
        <v>2134</v>
      </c>
      <c r="E626" s="33">
        <v>50000</v>
      </c>
      <c r="F626" s="80">
        <v>0.05</v>
      </c>
      <c r="G626" s="32" t="s">
        <v>1280</v>
      </c>
      <c r="H626" s="32" t="s">
        <v>434</v>
      </c>
      <c r="I626" s="81">
        <v>42367</v>
      </c>
      <c r="J626" s="32" t="s">
        <v>902</v>
      </c>
      <c r="K626" s="32" t="s">
        <v>2522</v>
      </c>
      <c r="L626" s="105">
        <v>42370</v>
      </c>
      <c r="M626" s="105">
        <v>42735</v>
      </c>
    </row>
    <row r="627" spans="1:13">
      <c r="A627" s="77" t="s">
        <v>1393</v>
      </c>
      <c r="C627" s="33" t="s">
        <v>371</v>
      </c>
      <c r="D627" s="33" t="s">
        <v>2135</v>
      </c>
      <c r="E627" s="33">
        <v>5000</v>
      </c>
      <c r="F627" s="80">
        <v>0.05</v>
      </c>
      <c r="G627" s="32" t="s">
        <v>1280</v>
      </c>
      <c r="H627" s="32" t="s">
        <v>434</v>
      </c>
      <c r="I627" s="81">
        <v>42367</v>
      </c>
      <c r="J627" s="32" t="s">
        <v>902</v>
      </c>
      <c r="K627" s="32" t="s">
        <v>2522</v>
      </c>
      <c r="L627" s="105">
        <v>42370</v>
      </c>
      <c r="M627" s="105">
        <v>42735</v>
      </c>
    </row>
    <row r="628" spans="1:13">
      <c r="A628" s="77" t="s">
        <v>1393</v>
      </c>
      <c r="C628" s="33" t="s">
        <v>371</v>
      </c>
      <c r="D628" s="33" t="s">
        <v>2136</v>
      </c>
      <c r="E628" s="33">
        <v>10000</v>
      </c>
      <c r="F628" s="80">
        <v>0.05</v>
      </c>
      <c r="G628" s="32" t="s">
        <v>1280</v>
      </c>
      <c r="H628" s="32" t="s">
        <v>434</v>
      </c>
      <c r="I628" s="81">
        <v>42367</v>
      </c>
      <c r="J628" s="32" t="s">
        <v>902</v>
      </c>
      <c r="K628" s="32" t="s">
        <v>2522</v>
      </c>
      <c r="L628" s="105">
        <v>42370</v>
      </c>
      <c r="M628" s="105">
        <v>42735</v>
      </c>
    </row>
    <row r="629" spans="1:13">
      <c r="A629" s="77" t="s">
        <v>1393</v>
      </c>
      <c r="C629" s="33" t="s">
        <v>371</v>
      </c>
      <c r="D629" s="33" t="s">
        <v>2137</v>
      </c>
      <c r="E629" s="33">
        <v>10000</v>
      </c>
      <c r="F629" s="80">
        <v>0.05</v>
      </c>
      <c r="G629" s="32" t="s">
        <v>1280</v>
      </c>
      <c r="H629" s="32" t="s">
        <v>434</v>
      </c>
      <c r="I629" s="81">
        <v>42367</v>
      </c>
      <c r="J629" s="32" t="s">
        <v>902</v>
      </c>
      <c r="K629" s="32" t="s">
        <v>2522</v>
      </c>
      <c r="L629" s="105">
        <v>42370</v>
      </c>
      <c r="M629" s="105">
        <v>42735</v>
      </c>
    </row>
    <row r="630" spans="1:13">
      <c r="A630" s="77" t="s">
        <v>1393</v>
      </c>
      <c r="C630" s="33" t="s">
        <v>371</v>
      </c>
      <c r="D630" s="33" t="s">
        <v>2138</v>
      </c>
      <c r="E630" s="33">
        <v>16500</v>
      </c>
      <c r="F630" s="80">
        <v>0</v>
      </c>
      <c r="G630" s="32" t="s">
        <v>1281</v>
      </c>
      <c r="H630" s="32" t="s">
        <v>434</v>
      </c>
      <c r="I630" s="81">
        <v>42367</v>
      </c>
      <c r="J630" s="32" t="s">
        <v>902</v>
      </c>
      <c r="K630" s="32" t="s">
        <v>2523</v>
      </c>
      <c r="L630" s="105">
        <v>42370</v>
      </c>
      <c r="M630" s="105">
        <v>42735</v>
      </c>
    </row>
    <row r="631" spans="1:13">
      <c r="A631" s="77" t="s">
        <v>1393</v>
      </c>
      <c r="C631" s="33" t="s">
        <v>371</v>
      </c>
      <c r="D631" s="33" t="s">
        <v>2139</v>
      </c>
      <c r="E631" s="33">
        <v>630</v>
      </c>
      <c r="F631" s="80">
        <v>0</v>
      </c>
      <c r="G631" s="32" t="s">
        <v>1281</v>
      </c>
      <c r="H631" s="32" t="s">
        <v>434</v>
      </c>
      <c r="I631" s="81">
        <v>42367</v>
      </c>
      <c r="J631" s="32" t="s">
        <v>902</v>
      </c>
      <c r="K631" s="32" t="s">
        <v>2523</v>
      </c>
      <c r="L631" s="105">
        <v>42370</v>
      </c>
      <c r="M631" s="105">
        <v>42735</v>
      </c>
    </row>
    <row r="632" spans="1:13">
      <c r="A632" s="77" t="s">
        <v>1393</v>
      </c>
      <c r="C632" s="33" t="s">
        <v>371</v>
      </c>
      <c r="D632" s="33" t="s">
        <v>2140</v>
      </c>
      <c r="E632" s="33">
        <v>500</v>
      </c>
      <c r="F632" s="80">
        <v>0</v>
      </c>
      <c r="G632" s="32" t="s">
        <v>1281</v>
      </c>
      <c r="H632" s="32" t="s">
        <v>434</v>
      </c>
      <c r="I632" s="81">
        <v>42367</v>
      </c>
      <c r="J632" s="32" t="s">
        <v>902</v>
      </c>
      <c r="K632" s="32" t="s">
        <v>2523</v>
      </c>
      <c r="L632" s="105">
        <v>42370</v>
      </c>
      <c r="M632" s="105">
        <v>42735</v>
      </c>
    </row>
    <row r="633" spans="1:13">
      <c r="A633" s="77" t="s">
        <v>1393</v>
      </c>
      <c r="C633" s="33" t="s">
        <v>371</v>
      </c>
      <c r="D633" s="33" t="s">
        <v>2141</v>
      </c>
      <c r="E633" s="33">
        <v>330</v>
      </c>
      <c r="F633" s="80">
        <v>0</v>
      </c>
      <c r="G633" s="32" t="s">
        <v>1281</v>
      </c>
      <c r="H633" s="32" t="s">
        <v>434</v>
      </c>
      <c r="I633" s="81">
        <v>42367</v>
      </c>
      <c r="J633" s="32" t="s">
        <v>902</v>
      </c>
      <c r="K633" s="32" t="s">
        <v>2523</v>
      </c>
      <c r="L633" s="105">
        <v>42370</v>
      </c>
      <c r="M633" s="105">
        <v>42735</v>
      </c>
    </row>
    <row r="634" spans="1:13">
      <c r="A634" s="77" t="s">
        <v>1393</v>
      </c>
      <c r="C634" s="33" t="s">
        <v>371</v>
      </c>
      <c r="D634" s="33" t="s">
        <v>2142</v>
      </c>
      <c r="E634" s="33">
        <v>20000</v>
      </c>
      <c r="F634" s="80">
        <v>0.59</v>
      </c>
      <c r="G634" s="32" t="s">
        <v>1282</v>
      </c>
      <c r="H634" s="32" t="s">
        <v>434</v>
      </c>
      <c r="I634" s="81">
        <v>42367</v>
      </c>
      <c r="J634" s="32" t="s">
        <v>902</v>
      </c>
      <c r="K634" s="32" t="s">
        <v>2524</v>
      </c>
      <c r="L634" s="105">
        <v>42370</v>
      </c>
      <c r="M634" s="105">
        <v>42735</v>
      </c>
    </row>
    <row r="635" spans="1:13">
      <c r="A635" s="77" t="s">
        <v>1393</v>
      </c>
      <c r="C635" s="33" t="s">
        <v>371</v>
      </c>
      <c r="D635" s="33" t="s">
        <v>1783</v>
      </c>
      <c r="E635" s="33">
        <v>20000</v>
      </c>
      <c r="F635" s="80">
        <v>0.28999999999999998</v>
      </c>
      <c r="G635" s="32" t="s">
        <v>1283</v>
      </c>
      <c r="H635" s="32" t="s">
        <v>436</v>
      </c>
      <c r="I635" s="81">
        <v>42367</v>
      </c>
      <c r="J635" s="32" t="s">
        <v>904</v>
      </c>
      <c r="K635" s="32" t="s">
        <v>2525</v>
      </c>
      <c r="L635" s="105">
        <v>42370</v>
      </c>
      <c r="M635" s="105">
        <v>42735</v>
      </c>
    </row>
    <row r="636" spans="1:13">
      <c r="A636" s="77" t="s">
        <v>1393</v>
      </c>
      <c r="C636" s="33" t="s">
        <v>371</v>
      </c>
      <c r="D636" s="33" t="s">
        <v>2143</v>
      </c>
      <c r="E636" s="33">
        <v>62000</v>
      </c>
      <c r="F636" s="80">
        <v>0.5</v>
      </c>
      <c r="G636" s="32" t="s">
        <v>1285</v>
      </c>
      <c r="H636" s="32" t="s">
        <v>436</v>
      </c>
      <c r="I636" s="81">
        <v>42367</v>
      </c>
      <c r="J636" s="32" t="s">
        <v>904</v>
      </c>
      <c r="K636" s="32" t="s">
        <v>2526</v>
      </c>
      <c r="L636" s="105">
        <v>42370</v>
      </c>
      <c r="M636" s="105">
        <v>42735</v>
      </c>
    </row>
    <row r="637" spans="1:13">
      <c r="A637" s="77" t="s">
        <v>1472</v>
      </c>
      <c r="C637" s="33" t="s">
        <v>383</v>
      </c>
      <c r="D637" s="33" t="s">
        <v>1658</v>
      </c>
      <c r="E637" s="33">
        <v>74200</v>
      </c>
      <c r="F637" s="80">
        <v>0.05</v>
      </c>
      <c r="G637" s="32" t="s">
        <v>1279</v>
      </c>
      <c r="H637" s="32" t="s">
        <v>434</v>
      </c>
      <c r="I637" s="81">
        <v>42367</v>
      </c>
      <c r="J637" s="32" t="s">
        <v>948</v>
      </c>
      <c r="K637" s="32" t="s">
        <v>2527</v>
      </c>
      <c r="L637" s="105">
        <v>42370</v>
      </c>
      <c r="M637" s="105">
        <v>42735</v>
      </c>
    </row>
    <row r="638" spans="1:13">
      <c r="A638" s="77" t="s">
        <v>1472</v>
      </c>
      <c r="C638" s="33" t="s">
        <v>383</v>
      </c>
      <c r="D638" s="33" t="s">
        <v>1659</v>
      </c>
      <c r="E638" s="33">
        <v>50000</v>
      </c>
      <c r="F638" s="80">
        <v>0.05</v>
      </c>
      <c r="G638" s="32" t="s">
        <v>1279</v>
      </c>
      <c r="H638" s="32" t="s">
        <v>435</v>
      </c>
      <c r="I638" s="81">
        <v>42367</v>
      </c>
      <c r="J638" s="32" t="s">
        <v>949</v>
      </c>
      <c r="K638" s="32" t="s">
        <v>2527</v>
      </c>
      <c r="L638" s="105">
        <v>42370</v>
      </c>
      <c r="M638" s="105">
        <v>42735</v>
      </c>
    </row>
    <row r="639" spans="1:13">
      <c r="A639" s="77" t="s">
        <v>1472</v>
      </c>
      <c r="C639" s="33" t="s">
        <v>383</v>
      </c>
      <c r="D639" s="33" t="s">
        <v>2144</v>
      </c>
      <c r="E639" s="33">
        <v>15000</v>
      </c>
      <c r="F639" s="80">
        <v>0.05</v>
      </c>
      <c r="G639" s="32" t="s">
        <v>1280</v>
      </c>
      <c r="H639" s="32" t="s">
        <v>434</v>
      </c>
      <c r="I639" s="81">
        <v>42367</v>
      </c>
      <c r="J639" s="32" t="s">
        <v>948</v>
      </c>
      <c r="K639" s="32" t="s">
        <v>2528</v>
      </c>
      <c r="L639" s="105">
        <v>42370</v>
      </c>
      <c r="M639" s="105">
        <v>42735</v>
      </c>
    </row>
    <row r="640" spans="1:13">
      <c r="A640" s="77" t="s">
        <v>1472</v>
      </c>
      <c r="C640" s="33" t="s">
        <v>383</v>
      </c>
      <c r="D640" s="33" t="s">
        <v>2145</v>
      </c>
      <c r="E640" s="33">
        <v>5000</v>
      </c>
      <c r="F640" s="80">
        <v>0.05</v>
      </c>
      <c r="G640" s="32" t="s">
        <v>1280</v>
      </c>
      <c r="H640" s="32" t="s">
        <v>434</v>
      </c>
      <c r="I640" s="81">
        <v>42367</v>
      </c>
      <c r="J640" s="32" t="s">
        <v>948</v>
      </c>
      <c r="K640" s="32" t="s">
        <v>2528</v>
      </c>
      <c r="L640" s="105">
        <v>42370</v>
      </c>
      <c r="M640" s="105">
        <v>42735</v>
      </c>
    </row>
    <row r="641" spans="1:13">
      <c r="A641" s="77" t="s">
        <v>1490</v>
      </c>
      <c r="C641" s="33" t="s">
        <v>428</v>
      </c>
      <c r="D641" s="33" t="s">
        <v>1658</v>
      </c>
      <c r="E641" s="33">
        <v>17800</v>
      </c>
      <c r="F641" s="80">
        <v>0.05</v>
      </c>
      <c r="G641" s="32" t="s">
        <v>1279</v>
      </c>
      <c r="H641" s="32" t="s">
        <v>434</v>
      </c>
      <c r="I641" s="81">
        <v>42367</v>
      </c>
      <c r="J641" s="32" t="s">
        <v>964</v>
      </c>
      <c r="K641" s="32" t="s">
        <v>2529</v>
      </c>
      <c r="L641" s="105">
        <v>42370</v>
      </c>
      <c r="M641" s="105">
        <v>42735</v>
      </c>
    </row>
    <row r="642" spans="1:13">
      <c r="A642" s="77" t="s">
        <v>1490</v>
      </c>
      <c r="C642" s="33" t="s">
        <v>428</v>
      </c>
      <c r="D642" s="33" t="s">
        <v>1659</v>
      </c>
      <c r="E642" s="33">
        <v>14200</v>
      </c>
      <c r="F642" s="80">
        <v>0.05</v>
      </c>
      <c r="G642" s="32" t="s">
        <v>1279</v>
      </c>
      <c r="H642" s="32" t="s">
        <v>435</v>
      </c>
      <c r="I642" s="81">
        <v>42367</v>
      </c>
      <c r="J642" s="32" t="s">
        <v>965</v>
      </c>
      <c r="K642" s="32" t="s">
        <v>2529</v>
      </c>
      <c r="L642" s="105">
        <v>42370</v>
      </c>
      <c r="M642" s="105">
        <v>42735</v>
      </c>
    </row>
    <row r="643" spans="1:13">
      <c r="A643" s="77" t="s">
        <v>1490</v>
      </c>
      <c r="C643" s="33" t="s">
        <v>428</v>
      </c>
      <c r="D643" s="33" t="s">
        <v>2146</v>
      </c>
      <c r="E643" s="33">
        <v>420</v>
      </c>
      <c r="F643" s="80">
        <v>0</v>
      </c>
      <c r="G643" s="32" t="s">
        <v>1281</v>
      </c>
      <c r="H643" s="32" t="s">
        <v>434</v>
      </c>
      <c r="I643" s="81">
        <v>42367</v>
      </c>
      <c r="J643" s="32" t="s">
        <v>964</v>
      </c>
      <c r="K643" s="32" t="s">
        <v>2530</v>
      </c>
      <c r="L643" s="105">
        <v>42370</v>
      </c>
      <c r="M643" s="105">
        <v>42735</v>
      </c>
    </row>
    <row r="644" spans="1:13">
      <c r="A644" s="77" t="s">
        <v>1490</v>
      </c>
      <c r="C644" s="33" t="s">
        <v>428</v>
      </c>
      <c r="D644" s="33" t="s">
        <v>2147</v>
      </c>
      <c r="E644" s="33">
        <v>100</v>
      </c>
      <c r="F644" s="80">
        <v>0</v>
      </c>
      <c r="G644" s="32" t="s">
        <v>1281</v>
      </c>
      <c r="H644" s="32" t="s">
        <v>434</v>
      </c>
      <c r="I644" s="81">
        <v>42367</v>
      </c>
      <c r="J644" s="32" t="s">
        <v>964</v>
      </c>
      <c r="K644" s="32" t="s">
        <v>2530</v>
      </c>
      <c r="L644" s="105">
        <v>42370</v>
      </c>
      <c r="M644" s="105">
        <v>42735</v>
      </c>
    </row>
    <row r="645" spans="1:13">
      <c r="A645" s="77" t="s">
        <v>1495</v>
      </c>
      <c r="C645" s="33" t="s">
        <v>414</v>
      </c>
      <c r="D645" s="33" t="s">
        <v>1658</v>
      </c>
      <c r="E645" s="33">
        <v>53500</v>
      </c>
      <c r="F645" s="80">
        <v>0.05</v>
      </c>
      <c r="G645" s="32" t="s">
        <v>1279</v>
      </c>
      <c r="H645" s="32" t="s">
        <v>434</v>
      </c>
      <c r="I645" s="81">
        <v>42367</v>
      </c>
      <c r="J645" s="32" t="s">
        <v>2531</v>
      </c>
      <c r="K645" s="32" t="s">
        <v>2532</v>
      </c>
      <c r="L645" s="105">
        <v>42370</v>
      </c>
      <c r="M645" s="105">
        <v>42735</v>
      </c>
    </row>
    <row r="646" spans="1:13">
      <c r="A646" s="77" t="s">
        <v>1495</v>
      </c>
      <c r="C646" s="33" t="s">
        <v>414</v>
      </c>
      <c r="D646" s="33" t="s">
        <v>1659</v>
      </c>
      <c r="E646" s="33">
        <v>46300</v>
      </c>
      <c r="F646" s="80">
        <v>0.05</v>
      </c>
      <c r="G646" s="32" t="s">
        <v>1279</v>
      </c>
      <c r="H646" s="32" t="s">
        <v>435</v>
      </c>
      <c r="I646" s="81">
        <v>42367</v>
      </c>
      <c r="J646" s="32" t="s">
        <v>2533</v>
      </c>
      <c r="K646" s="32" t="s">
        <v>2532</v>
      </c>
      <c r="L646" s="105">
        <v>42370</v>
      </c>
      <c r="M646" s="105">
        <v>42735</v>
      </c>
    </row>
    <row r="647" spans="1:13">
      <c r="A647" s="77" t="s">
        <v>1495</v>
      </c>
      <c r="C647" s="33" t="s">
        <v>414</v>
      </c>
      <c r="D647" s="33" t="s">
        <v>2148</v>
      </c>
      <c r="E647" s="33">
        <v>70000</v>
      </c>
      <c r="F647" s="80">
        <v>0.3</v>
      </c>
      <c r="G647" s="32" t="s">
        <v>1282</v>
      </c>
      <c r="H647" s="32" t="s">
        <v>434</v>
      </c>
      <c r="I647" s="81">
        <v>42367</v>
      </c>
      <c r="J647" s="32" t="s">
        <v>2531</v>
      </c>
      <c r="K647" s="32" t="s">
        <v>2534</v>
      </c>
      <c r="L647" s="105">
        <v>42370</v>
      </c>
      <c r="M647" s="105">
        <v>42735</v>
      </c>
    </row>
    <row r="648" spans="1:13">
      <c r="A648" s="77" t="s">
        <v>1525</v>
      </c>
      <c r="C648" s="33" t="s">
        <v>420</v>
      </c>
      <c r="D648" s="33" t="s">
        <v>1658</v>
      </c>
      <c r="E648" s="33">
        <v>325900</v>
      </c>
      <c r="F648" s="80">
        <v>0.05</v>
      </c>
      <c r="G648" s="32" t="s">
        <v>1279</v>
      </c>
      <c r="H648" s="32" t="s">
        <v>434</v>
      </c>
      <c r="I648" s="81">
        <v>42367</v>
      </c>
      <c r="J648" s="32" t="s">
        <v>986</v>
      </c>
      <c r="K648" s="32" t="s">
        <v>2535</v>
      </c>
      <c r="L648" s="105">
        <v>42370</v>
      </c>
      <c r="M648" s="105">
        <v>42735</v>
      </c>
    </row>
    <row r="649" spans="1:13">
      <c r="A649" s="77" t="s">
        <v>1525</v>
      </c>
      <c r="C649" s="33" t="s">
        <v>420</v>
      </c>
      <c r="D649" s="33" t="s">
        <v>1659</v>
      </c>
      <c r="E649" s="33">
        <v>36200</v>
      </c>
      <c r="F649" s="80">
        <v>0.05</v>
      </c>
      <c r="G649" s="32" t="s">
        <v>1279</v>
      </c>
      <c r="H649" s="32" t="s">
        <v>435</v>
      </c>
      <c r="I649" s="81">
        <v>42367</v>
      </c>
      <c r="J649" s="32" t="s">
        <v>987</v>
      </c>
      <c r="K649" s="32" t="s">
        <v>2535</v>
      </c>
      <c r="L649" s="105">
        <v>42370</v>
      </c>
      <c r="M649" s="105">
        <v>42735</v>
      </c>
    </row>
    <row r="650" spans="1:13">
      <c r="A650" s="77" t="s">
        <v>1525</v>
      </c>
      <c r="C650" s="33" t="s">
        <v>420</v>
      </c>
      <c r="D650" s="33" t="s">
        <v>2149</v>
      </c>
      <c r="E650" s="33">
        <v>30000</v>
      </c>
      <c r="F650" s="80">
        <v>0.05</v>
      </c>
      <c r="G650" s="32" t="s">
        <v>1280</v>
      </c>
      <c r="H650" s="32" t="s">
        <v>434</v>
      </c>
      <c r="I650" s="81">
        <v>42367</v>
      </c>
      <c r="J650" s="32" t="s">
        <v>986</v>
      </c>
      <c r="K650" s="32" t="s">
        <v>2536</v>
      </c>
      <c r="L650" s="105">
        <v>42370</v>
      </c>
      <c r="M650" s="105">
        <v>42735</v>
      </c>
    </row>
    <row r="651" spans="1:13">
      <c r="A651" s="77" t="s">
        <v>1525</v>
      </c>
      <c r="C651" s="33" t="s">
        <v>420</v>
      </c>
      <c r="D651" s="33" t="s">
        <v>2150</v>
      </c>
      <c r="E651" s="33">
        <v>40000</v>
      </c>
      <c r="F651" s="80">
        <v>0.05</v>
      </c>
      <c r="G651" s="32" t="s">
        <v>1280</v>
      </c>
      <c r="H651" s="32" t="s">
        <v>434</v>
      </c>
      <c r="I651" s="81">
        <v>42367</v>
      </c>
      <c r="J651" s="32" t="s">
        <v>986</v>
      </c>
      <c r="K651" s="32" t="s">
        <v>2536</v>
      </c>
      <c r="L651" s="105">
        <v>42370</v>
      </c>
      <c r="M651" s="105">
        <v>42735</v>
      </c>
    </row>
    <row r="652" spans="1:13">
      <c r="A652" s="77" t="s">
        <v>1525</v>
      </c>
      <c r="C652" s="33" t="s">
        <v>420</v>
      </c>
      <c r="D652" s="33" t="s">
        <v>2151</v>
      </c>
      <c r="E652" s="33">
        <v>60000</v>
      </c>
      <c r="F652" s="80">
        <v>0.05</v>
      </c>
      <c r="G652" s="32" t="s">
        <v>1280</v>
      </c>
      <c r="H652" s="32" t="s">
        <v>434</v>
      </c>
      <c r="I652" s="81">
        <v>42367</v>
      </c>
      <c r="J652" s="32" t="s">
        <v>986</v>
      </c>
      <c r="K652" s="32" t="s">
        <v>2536</v>
      </c>
      <c r="L652" s="105">
        <v>42370</v>
      </c>
      <c r="M652" s="105">
        <v>42735</v>
      </c>
    </row>
    <row r="653" spans="1:13">
      <c r="A653" s="77" t="s">
        <v>1525</v>
      </c>
      <c r="C653" s="33" t="s">
        <v>420</v>
      </c>
      <c r="D653" s="33" t="s">
        <v>2152</v>
      </c>
      <c r="E653" s="33">
        <v>40000</v>
      </c>
      <c r="F653" s="80">
        <v>0.05</v>
      </c>
      <c r="G653" s="32" t="s">
        <v>1280</v>
      </c>
      <c r="H653" s="32" t="s">
        <v>434</v>
      </c>
      <c r="I653" s="81">
        <v>42367</v>
      </c>
      <c r="J653" s="32" t="s">
        <v>986</v>
      </c>
      <c r="K653" s="32" t="s">
        <v>2536</v>
      </c>
      <c r="L653" s="105">
        <v>42370</v>
      </c>
      <c r="M653" s="105">
        <v>42735</v>
      </c>
    </row>
    <row r="654" spans="1:13">
      <c r="A654" s="77" t="s">
        <v>1525</v>
      </c>
      <c r="C654" s="33" t="s">
        <v>420</v>
      </c>
      <c r="D654" s="33" t="s">
        <v>2153</v>
      </c>
      <c r="E654" s="33">
        <v>60000</v>
      </c>
      <c r="F654" s="80">
        <v>0.05</v>
      </c>
      <c r="G654" s="32" t="s">
        <v>1280</v>
      </c>
      <c r="H654" s="32" t="s">
        <v>434</v>
      </c>
      <c r="I654" s="81">
        <v>42367</v>
      </c>
      <c r="J654" s="32" t="s">
        <v>986</v>
      </c>
      <c r="K654" s="32" t="s">
        <v>2536</v>
      </c>
      <c r="L654" s="105">
        <v>42370</v>
      </c>
      <c r="M654" s="105">
        <v>42735</v>
      </c>
    </row>
    <row r="655" spans="1:13">
      <c r="A655" s="77" t="s">
        <v>1525</v>
      </c>
      <c r="C655" s="33" t="s">
        <v>420</v>
      </c>
      <c r="D655" s="33" t="s">
        <v>2154</v>
      </c>
      <c r="E655" s="33">
        <v>66000</v>
      </c>
      <c r="F655" s="80">
        <v>0.05</v>
      </c>
      <c r="G655" s="32" t="s">
        <v>1280</v>
      </c>
      <c r="H655" s="32" t="s">
        <v>434</v>
      </c>
      <c r="I655" s="81">
        <v>42367</v>
      </c>
      <c r="J655" s="32" t="s">
        <v>986</v>
      </c>
      <c r="K655" s="32" t="s">
        <v>2536</v>
      </c>
      <c r="L655" s="105">
        <v>42370</v>
      </c>
      <c r="M655" s="105">
        <v>42735</v>
      </c>
    </row>
    <row r="656" spans="1:13">
      <c r="A656" s="77" t="s">
        <v>1525</v>
      </c>
      <c r="C656" s="33" t="s">
        <v>420</v>
      </c>
      <c r="D656" s="33" t="s">
        <v>2155</v>
      </c>
      <c r="E656" s="33">
        <v>15000</v>
      </c>
      <c r="F656" s="80">
        <v>0.05</v>
      </c>
      <c r="G656" s="32" t="s">
        <v>1280</v>
      </c>
      <c r="H656" s="32" t="s">
        <v>434</v>
      </c>
      <c r="I656" s="81">
        <v>42367</v>
      </c>
      <c r="J656" s="32" t="s">
        <v>986</v>
      </c>
      <c r="K656" s="32" t="s">
        <v>2536</v>
      </c>
      <c r="L656" s="105">
        <v>42370</v>
      </c>
      <c r="M656" s="105">
        <v>42735</v>
      </c>
    </row>
    <row r="657" spans="1:13">
      <c r="A657" s="77" t="s">
        <v>1525</v>
      </c>
      <c r="C657" s="33" t="s">
        <v>420</v>
      </c>
      <c r="D657" s="33" t="s">
        <v>2156</v>
      </c>
      <c r="E657" s="33">
        <v>60000</v>
      </c>
      <c r="F657" s="80">
        <v>0.05</v>
      </c>
      <c r="G657" s="32" t="s">
        <v>1280</v>
      </c>
      <c r="H657" s="32" t="s">
        <v>434</v>
      </c>
      <c r="I657" s="81">
        <v>42367</v>
      </c>
      <c r="J657" s="32" t="s">
        <v>986</v>
      </c>
      <c r="K657" s="32" t="s">
        <v>2536</v>
      </c>
      <c r="L657" s="105">
        <v>42370</v>
      </c>
      <c r="M657" s="105">
        <v>42735</v>
      </c>
    </row>
    <row r="658" spans="1:13">
      <c r="A658" s="77" t="s">
        <v>1525</v>
      </c>
      <c r="C658" s="33" t="s">
        <v>420</v>
      </c>
      <c r="D658" s="33" t="s">
        <v>2157</v>
      </c>
      <c r="E658" s="33">
        <v>40000</v>
      </c>
      <c r="F658" s="80">
        <v>0.05</v>
      </c>
      <c r="G658" s="32" t="s">
        <v>1280</v>
      </c>
      <c r="H658" s="32" t="s">
        <v>434</v>
      </c>
      <c r="I658" s="81">
        <v>42367</v>
      </c>
      <c r="J658" s="32" t="s">
        <v>986</v>
      </c>
      <c r="K658" s="32" t="s">
        <v>2536</v>
      </c>
      <c r="L658" s="105">
        <v>42370</v>
      </c>
      <c r="M658" s="105">
        <v>42735</v>
      </c>
    </row>
    <row r="659" spans="1:13">
      <c r="A659" s="77" t="s">
        <v>1525</v>
      </c>
      <c r="C659" s="33" t="s">
        <v>420</v>
      </c>
      <c r="D659" s="33" t="s">
        <v>2158</v>
      </c>
      <c r="E659" s="33">
        <v>20000</v>
      </c>
      <c r="F659" s="80">
        <v>0.05</v>
      </c>
      <c r="G659" s="32" t="s">
        <v>1280</v>
      </c>
      <c r="H659" s="32" t="s">
        <v>434</v>
      </c>
      <c r="I659" s="81">
        <v>42367</v>
      </c>
      <c r="J659" s="32" t="s">
        <v>986</v>
      </c>
      <c r="K659" s="32" t="s">
        <v>2536</v>
      </c>
      <c r="L659" s="105">
        <v>42370</v>
      </c>
      <c r="M659" s="105">
        <v>42735</v>
      </c>
    </row>
    <row r="660" spans="1:13">
      <c r="A660" s="77" t="s">
        <v>1525</v>
      </c>
      <c r="C660" s="33" t="s">
        <v>420</v>
      </c>
      <c r="D660" s="33" t="s">
        <v>2159</v>
      </c>
      <c r="E660" s="33">
        <v>20000</v>
      </c>
      <c r="F660" s="80">
        <v>0.05</v>
      </c>
      <c r="G660" s="32" t="s">
        <v>1280</v>
      </c>
      <c r="H660" s="32" t="s">
        <v>434</v>
      </c>
      <c r="I660" s="81">
        <v>42367</v>
      </c>
      <c r="J660" s="32" t="s">
        <v>986</v>
      </c>
      <c r="K660" s="32" t="s">
        <v>2536</v>
      </c>
      <c r="L660" s="105">
        <v>42370</v>
      </c>
      <c r="M660" s="105">
        <v>42735</v>
      </c>
    </row>
    <row r="661" spans="1:13">
      <c r="A661" s="77" t="s">
        <v>1525</v>
      </c>
      <c r="C661" s="33" t="s">
        <v>420</v>
      </c>
      <c r="D661" s="33" t="s">
        <v>2160</v>
      </c>
      <c r="E661" s="33">
        <v>40000</v>
      </c>
      <c r="F661" s="80">
        <v>0.05</v>
      </c>
      <c r="G661" s="32" t="s">
        <v>1280</v>
      </c>
      <c r="H661" s="32" t="s">
        <v>434</v>
      </c>
      <c r="I661" s="81">
        <v>42367</v>
      </c>
      <c r="J661" s="32" t="s">
        <v>986</v>
      </c>
      <c r="K661" s="32" t="s">
        <v>2536</v>
      </c>
      <c r="L661" s="105">
        <v>42370</v>
      </c>
      <c r="M661" s="105">
        <v>42735</v>
      </c>
    </row>
    <row r="662" spans="1:13">
      <c r="A662" s="77" t="s">
        <v>1525</v>
      </c>
      <c r="C662" s="33" t="s">
        <v>420</v>
      </c>
      <c r="D662" s="33" t="s">
        <v>2161</v>
      </c>
      <c r="E662" s="33">
        <v>40000</v>
      </c>
      <c r="F662" s="80">
        <v>0.05</v>
      </c>
      <c r="G662" s="32" t="s">
        <v>1280</v>
      </c>
      <c r="H662" s="32" t="s">
        <v>434</v>
      </c>
      <c r="I662" s="81">
        <v>42367</v>
      </c>
      <c r="J662" s="32" t="s">
        <v>986</v>
      </c>
      <c r="K662" s="32" t="s">
        <v>2536</v>
      </c>
      <c r="L662" s="105">
        <v>42370</v>
      </c>
      <c r="M662" s="105">
        <v>42735</v>
      </c>
    </row>
    <row r="663" spans="1:13">
      <c r="A663" s="77" t="s">
        <v>1525</v>
      </c>
      <c r="C663" s="33" t="s">
        <v>420</v>
      </c>
      <c r="D663" s="33" t="s">
        <v>2162</v>
      </c>
      <c r="E663" s="33">
        <v>20000</v>
      </c>
      <c r="F663" s="80">
        <v>0.05</v>
      </c>
      <c r="G663" s="32" t="s">
        <v>1280</v>
      </c>
      <c r="H663" s="32" t="s">
        <v>434</v>
      </c>
      <c r="I663" s="81">
        <v>42367</v>
      </c>
      <c r="J663" s="32" t="s">
        <v>986</v>
      </c>
      <c r="K663" s="32" t="s">
        <v>2536</v>
      </c>
      <c r="L663" s="105">
        <v>42370</v>
      </c>
      <c r="M663" s="105">
        <v>42735</v>
      </c>
    </row>
    <row r="664" spans="1:13">
      <c r="A664" s="77" t="s">
        <v>1525</v>
      </c>
      <c r="C664" s="33" t="s">
        <v>420</v>
      </c>
      <c r="D664" s="33" t="s">
        <v>2163</v>
      </c>
      <c r="E664" s="33">
        <v>30000</v>
      </c>
      <c r="F664" s="80">
        <v>0.05</v>
      </c>
      <c r="G664" s="32" t="s">
        <v>1280</v>
      </c>
      <c r="H664" s="32" t="s">
        <v>434</v>
      </c>
      <c r="I664" s="81">
        <v>42367</v>
      </c>
      <c r="J664" s="32" t="s">
        <v>986</v>
      </c>
      <c r="K664" s="32" t="s">
        <v>2536</v>
      </c>
      <c r="L664" s="105">
        <v>42370</v>
      </c>
      <c r="M664" s="105">
        <v>42735</v>
      </c>
    </row>
    <row r="665" spans="1:13">
      <c r="A665" s="77" t="s">
        <v>1525</v>
      </c>
      <c r="C665" s="33" t="s">
        <v>420</v>
      </c>
      <c r="D665" s="33" t="s">
        <v>2164</v>
      </c>
      <c r="E665" s="33">
        <v>50000</v>
      </c>
      <c r="F665" s="80">
        <v>0.05</v>
      </c>
      <c r="G665" s="32" t="s">
        <v>1280</v>
      </c>
      <c r="H665" s="32" t="s">
        <v>434</v>
      </c>
      <c r="I665" s="81">
        <v>42367</v>
      </c>
      <c r="J665" s="32" t="s">
        <v>986</v>
      </c>
      <c r="K665" s="32" t="s">
        <v>2536</v>
      </c>
      <c r="L665" s="105">
        <v>42370</v>
      </c>
      <c r="M665" s="105">
        <v>42735</v>
      </c>
    </row>
    <row r="666" spans="1:13">
      <c r="A666" s="77" t="s">
        <v>1525</v>
      </c>
      <c r="C666" s="33" t="s">
        <v>420</v>
      </c>
      <c r="D666" s="33" t="s">
        <v>2165</v>
      </c>
      <c r="E666" s="33">
        <v>6600</v>
      </c>
      <c r="F666" s="80">
        <v>0</v>
      </c>
      <c r="G666" s="32" t="s">
        <v>1281</v>
      </c>
      <c r="H666" s="32" t="s">
        <v>434</v>
      </c>
      <c r="I666" s="81">
        <v>42367</v>
      </c>
      <c r="J666" s="32" t="s">
        <v>986</v>
      </c>
      <c r="K666" s="32" t="s">
        <v>2537</v>
      </c>
      <c r="L666" s="105">
        <v>42370</v>
      </c>
      <c r="M666" s="105">
        <v>42735</v>
      </c>
    </row>
    <row r="667" spans="1:13">
      <c r="A667" s="77" t="s">
        <v>1525</v>
      </c>
      <c r="C667" s="33" t="s">
        <v>420</v>
      </c>
      <c r="D667" s="33" t="s">
        <v>2166</v>
      </c>
      <c r="E667" s="33">
        <v>2490</v>
      </c>
      <c r="F667" s="80">
        <v>0</v>
      </c>
      <c r="G667" s="32" t="s">
        <v>1281</v>
      </c>
      <c r="H667" s="32" t="s">
        <v>434</v>
      </c>
      <c r="I667" s="81">
        <v>42367</v>
      </c>
      <c r="J667" s="32" t="s">
        <v>986</v>
      </c>
      <c r="K667" s="32" t="s">
        <v>2537</v>
      </c>
      <c r="L667" s="105">
        <v>42370</v>
      </c>
      <c r="M667" s="105">
        <v>42735</v>
      </c>
    </row>
    <row r="668" spans="1:13">
      <c r="A668" s="77" t="s">
        <v>1525</v>
      </c>
      <c r="C668" s="33" t="s">
        <v>420</v>
      </c>
      <c r="D668" s="33" t="s">
        <v>2167</v>
      </c>
      <c r="E668" s="33">
        <v>4980</v>
      </c>
      <c r="F668" s="80">
        <v>0</v>
      </c>
      <c r="G668" s="32" t="s">
        <v>1281</v>
      </c>
      <c r="H668" s="32" t="s">
        <v>434</v>
      </c>
      <c r="I668" s="81">
        <v>42367</v>
      </c>
      <c r="J668" s="32" t="s">
        <v>986</v>
      </c>
      <c r="K668" s="32" t="s">
        <v>2537</v>
      </c>
      <c r="L668" s="105">
        <v>42370</v>
      </c>
      <c r="M668" s="105">
        <v>42735</v>
      </c>
    </row>
    <row r="669" spans="1:13">
      <c r="A669" s="77" t="s">
        <v>1525</v>
      </c>
      <c r="C669" s="33" t="s">
        <v>420</v>
      </c>
      <c r="D669" s="33" t="s">
        <v>2168</v>
      </c>
      <c r="E669" s="33">
        <v>3320</v>
      </c>
      <c r="F669" s="80">
        <v>0</v>
      </c>
      <c r="G669" s="32" t="s">
        <v>1281</v>
      </c>
      <c r="H669" s="32" t="s">
        <v>434</v>
      </c>
      <c r="I669" s="81">
        <v>42367</v>
      </c>
      <c r="J669" s="32" t="s">
        <v>986</v>
      </c>
      <c r="K669" s="32" t="s">
        <v>2537</v>
      </c>
      <c r="L669" s="105">
        <v>42370</v>
      </c>
      <c r="M669" s="105">
        <v>42735</v>
      </c>
    </row>
    <row r="670" spans="1:13">
      <c r="A670" s="77" t="s">
        <v>1525</v>
      </c>
      <c r="C670" s="33" t="s">
        <v>420</v>
      </c>
      <c r="D670" s="33" t="s">
        <v>2169</v>
      </c>
      <c r="E670" s="33">
        <v>6600</v>
      </c>
      <c r="F670" s="80">
        <v>0</v>
      </c>
      <c r="G670" s="32" t="s">
        <v>1281</v>
      </c>
      <c r="H670" s="32" t="s">
        <v>434</v>
      </c>
      <c r="I670" s="81">
        <v>42367</v>
      </c>
      <c r="J670" s="32" t="s">
        <v>986</v>
      </c>
      <c r="K670" s="32" t="s">
        <v>2537</v>
      </c>
      <c r="L670" s="105">
        <v>42370</v>
      </c>
      <c r="M670" s="105">
        <v>42735</v>
      </c>
    </row>
    <row r="671" spans="1:13">
      <c r="A671" s="77" t="s">
        <v>1525</v>
      </c>
      <c r="C671" s="33" t="s">
        <v>420</v>
      </c>
      <c r="D671" s="33" t="s">
        <v>2170</v>
      </c>
      <c r="E671" s="33">
        <v>6600</v>
      </c>
      <c r="F671" s="80">
        <v>0</v>
      </c>
      <c r="G671" s="32" t="s">
        <v>1281</v>
      </c>
      <c r="H671" s="32" t="s">
        <v>434</v>
      </c>
      <c r="I671" s="81">
        <v>42367</v>
      </c>
      <c r="J671" s="32" t="s">
        <v>986</v>
      </c>
      <c r="K671" s="32" t="s">
        <v>2537</v>
      </c>
      <c r="L671" s="105">
        <v>42370</v>
      </c>
      <c r="M671" s="105">
        <v>42735</v>
      </c>
    </row>
    <row r="672" spans="1:13">
      <c r="A672" s="77" t="s">
        <v>1525</v>
      </c>
      <c r="C672" s="33" t="s">
        <v>420</v>
      </c>
      <c r="D672" s="33" t="s">
        <v>2171</v>
      </c>
      <c r="E672" s="33">
        <v>20000</v>
      </c>
      <c r="F672" s="80">
        <v>0.82</v>
      </c>
      <c r="G672" s="32" t="s">
        <v>1282</v>
      </c>
      <c r="H672" s="32" t="s">
        <v>434</v>
      </c>
      <c r="I672" s="81">
        <v>42367</v>
      </c>
      <c r="J672" s="32" t="s">
        <v>986</v>
      </c>
      <c r="K672" s="32" t="s">
        <v>2538</v>
      </c>
      <c r="L672" s="105">
        <v>42370</v>
      </c>
      <c r="M672" s="105">
        <v>42735</v>
      </c>
    </row>
    <row r="673" spans="1:13">
      <c r="A673" s="77" t="s">
        <v>1525</v>
      </c>
      <c r="C673" s="33" t="s">
        <v>420</v>
      </c>
      <c r="D673" s="33" t="s">
        <v>1758</v>
      </c>
      <c r="E673" s="33">
        <v>7500</v>
      </c>
      <c r="F673" s="80">
        <v>0.28999999999999998</v>
      </c>
      <c r="G673" s="32" t="s">
        <v>1283</v>
      </c>
      <c r="H673" s="32" t="s">
        <v>436</v>
      </c>
      <c r="I673" s="81">
        <v>42367</v>
      </c>
      <c r="J673" s="32" t="s">
        <v>1149</v>
      </c>
      <c r="K673" s="32" t="s">
        <v>2539</v>
      </c>
      <c r="L673" s="105">
        <v>42370</v>
      </c>
      <c r="M673" s="105">
        <v>42735</v>
      </c>
    </row>
    <row r="674" spans="1:13">
      <c r="A674" s="77" t="s">
        <v>1525</v>
      </c>
      <c r="C674" s="33" t="s">
        <v>420</v>
      </c>
      <c r="D674" s="33" t="s">
        <v>2172</v>
      </c>
      <c r="E674" s="33">
        <v>9500</v>
      </c>
      <c r="F674" s="80">
        <v>0.21</v>
      </c>
      <c r="G674" s="32" t="s">
        <v>1283</v>
      </c>
      <c r="H674" s="32" t="s">
        <v>436</v>
      </c>
      <c r="I674" s="81">
        <v>42367</v>
      </c>
      <c r="J674" s="32" t="s">
        <v>1149</v>
      </c>
      <c r="K674" s="32" t="s">
        <v>2539</v>
      </c>
      <c r="L674" s="105">
        <v>42370</v>
      </c>
      <c r="M674" s="105">
        <v>42735</v>
      </c>
    </row>
    <row r="675" spans="1:13">
      <c r="A675" s="77" t="s">
        <v>1635</v>
      </c>
      <c r="C675" s="33" t="s">
        <v>1637</v>
      </c>
      <c r="D675" s="33" t="s">
        <v>2173</v>
      </c>
      <c r="E675" s="33">
        <v>6100</v>
      </c>
      <c r="F675" s="80">
        <v>0.1</v>
      </c>
      <c r="G675" s="32" t="s">
        <v>1287</v>
      </c>
      <c r="H675" s="32" t="s">
        <v>437</v>
      </c>
      <c r="I675" s="81">
        <v>42367</v>
      </c>
      <c r="J675" s="32" t="s">
        <v>2540</v>
      </c>
      <c r="K675" s="32" t="s">
        <v>2541</v>
      </c>
      <c r="L675" s="105">
        <v>42370</v>
      </c>
      <c r="M675" s="105">
        <v>42735</v>
      </c>
    </row>
    <row r="676" spans="1:13">
      <c r="A676" s="77" t="s">
        <v>1635</v>
      </c>
      <c r="C676" s="33" t="s">
        <v>1637</v>
      </c>
      <c r="D676" s="33" t="s">
        <v>2174</v>
      </c>
      <c r="E676" s="33">
        <v>6300</v>
      </c>
      <c r="F676" s="80">
        <v>0.1</v>
      </c>
      <c r="G676" s="32" t="s">
        <v>1287</v>
      </c>
      <c r="H676" s="32" t="s">
        <v>437</v>
      </c>
      <c r="I676" s="81">
        <v>42367</v>
      </c>
      <c r="J676" s="32" t="s">
        <v>2540</v>
      </c>
      <c r="K676" s="32" t="s">
        <v>2541</v>
      </c>
      <c r="L676" s="105">
        <v>42370</v>
      </c>
      <c r="M676" s="105">
        <v>42735</v>
      </c>
    </row>
    <row r="677" spans="1:13">
      <c r="A677" s="77" t="s">
        <v>1501</v>
      </c>
      <c r="C677" s="33" t="s">
        <v>415</v>
      </c>
      <c r="D677" s="33" t="s">
        <v>1658</v>
      </c>
      <c r="E677" s="33">
        <v>36100</v>
      </c>
      <c r="F677" s="80">
        <v>0.05</v>
      </c>
      <c r="G677" s="32" t="s">
        <v>1279</v>
      </c>
      <c r="H677" s="32" t="s">
        <v>434</v>
      </c>
      <c r="I677" s="81">
        <v>42367</v>
      </c>
      <c r="J677" s="32" t="s">
        <v>975</v>
      </c>
      <c r="K677" s="32" t="s">
        <v>2542</v>
      </c>
      <c r="L677" s="105">
        <v>42370</v>
      </c>
      <c r="M677" s="105">
        <v>42735</v>
      </c>
    </row>
    <row r="678" spans="1:13">
      <c r="A678" s="77" t="s">
        <v>1501</v>
      </c>
      <c r="C678" s="33" t="s">
        <v>415</v>
      </c>
      <c r="D678" s="33" t="s">
        <v>1659</v>
      </c>
      <c r="E678" s="33">
        <v>15400</v>
      </c>
      <c r="F678" s="80">
        <v>0.05</v>
      </c>
      <c r="G678" s="32" t="s">
        <v>1279</v>
      </c>
      <c r="H678" s="32" t="s">
        <v>435</v>
      </c>
      <c r="I678" s="81">
        <v>42367</v>
      </c>
      <c r="J678" s="32" t="s">
        <v>976</v>
      </c>
      <c r="K678" s="32" t="s">
        <v>2542</v>
      </c>
      <c r="L678" s="105">
        <v>42370</v>
      </c>
      <c r="M678" s="105">
        <v>42735</v>
      </c>
    </row>
    <row r="679" spans="1:13">
      <c r="A679" s="77" t="s">
        <v>1501</v>
      </c>
      <c r="C679" s="33" t="s">
        <v>415</v>
      </c>
      <c r="D679" s="33" t="s">
        <v>2175</v>
      </c>
      <c r="E679" s="33">
        <v>200</v>
      </c>
      <c r="F679" s="80">
        <v>0</v>
      </c>
      <c r="G679" s="32" t="s">
        <v>1281</v>
      </c>
      <c r="H679" s="32" t="s">
        <v>434</v>
      </c>
      <c r="I679" s="81">
        <v>42367</v>
      </c>
      <c r="J679" s="32" t="s">
        <v>975</v>
      </c>
      <c r="K679" s="32" t="s">
        <v>2543</v>
      </c>
      <c r="L679" s="105">
        <v>42370</v>
      </c>
      <c r="M679" s="105">
        <v>42735</v>
      </c>
    </row>
    <row r="680" spans="1:13">
      <c r="A680" s="77" t="s">
        <v>1501</v>
      </c>
      <c r="C680" s="33" t="s">
        <v>415</v>
      </c>
      <c r="D680" s="33" t="s">
        <v>2176</v>
      </c>
      <c r="E680" s="33">
        <v>100</v>
      </c>
      <c r="F680" s="80">
        <v>0</v>
      </c>
      <c r="G680" s="32" t="s">
        <v>1281</v>
      </c>
      <c r="H680" s="32" t="s">
        <v>434</v>
      </c>
      <c r="I680" s="81">
        <v>42367</v>
      </c>
      <c r="J680" s="32" t="s">
        <v>975</v>
      </c>
      <c r="K680" s="32" t="s">
        <v>2543</v>
      </c>
      <c r="L680" s="105">
        <v>42370</v>
      </c>
      <c r="M680" s="105">
        <v>42735</v>
      </c>
    </row>
    <row r="681" spans="1:13">
      <c r="A681" s="77" t="s">
        <v>1501</v>
      </c>
      <c r="C681" s="33" t="s">
        <v>415</v>
      </c>
      <c r="D681" s="33" t="s">
        <v>2177</v>
      </c>
      <c r="E681" s="33">
        <v>200</v>
      </c>
      <c r="F681" s="80">
        <v>0</v>
      </c>
      <c r="G681" s="32" t="s">
        <v>1281</v>
      </c>
      <c r="H681" s="32" t="s">
        <v>434</v>
      </c>
      <c r="I681" s="81">
        <v>42367</v>
      </c>
      <c r="J681" s="32" t="s">
        <v>975</v>
      </c>
      <c r="K681" s="32" t="s">
        <v>2543</v>
      </c>
      <c r="L681" s="105">
        <v>42370</v>
      </c>
      <c r="M681" s="105">
        <v>42735</v>
      </c>
    </row>
    <row r="682" spans="1:13">
      <c r="A682" s="77" t="s">
        <v>1501</v>
      </c>
      <c r="C682" s="33" t="s">
        <v>415</v>
      </c>
      <c r="D682" s="33" t="s">
        <v>2178</v>
      </c>
      <c r="E682" s="33">
        <v>200</v>
      </c>
      <c r="F682" s="80">
        <v>0</v>
      </c>
      <c r="G682" s="32" t="s">
        <v>1281</v>
      </c>
      <c r="H682" s="32" t="s">
        <v>434</v>
      </c>
      <c r="I682" s="81">
        <v>42367</v>
      </c>
      <c r="J682" s="32" t="s">
        <v>975</v>
      </c>
      <c r="K682" s="32" t="s">
        <v>2543</v>
      </c>
      <c r="L682" s="105">
        <v>42370</v>
      </c>
      <c r="M682" s="105">
        <v>42735</v>
      </c>
    </row>
    <row r="683" spans="1:13">
      <c r="A683" s="77" t="s">
        <v>1501</v>
      </c>
      <c r="C683" s="33" t="s">
        <v>415</v>
      </c>
      <c r="D683" s="33" t="s">
        <v>2179</v>
      </c>
      <c r="E683" s="33">
        <v>830</v>
      </c>
      <c r="F683" s="80">
        <v>0</v>
      </c>
      <c r="G683" s="32" t="s">
        <v>1281</v>
      </c>
      <c r="H683" s="32" t="s">
        <v>434</v>
      </c>
      <c r="I683" s="81">
        <v>42367</v>
      </c>
      <c r="J683" s="32" t="s">
        <v>975</v>
      </c>
      <c r="K683" s="32" t="s">
        <v>2543</v>
      </c>
      <c r="L683" s="105">
        <v>42370</v>
      </c>
      <c r="M683" s="105">
        <v>42735</v>
      </c>
    </row>
    <row r="684" spans="1:13">
      <c r="A684" s="77" t="s">
        <v>1501</v>
      </c>
      <c r="C684" s="33" t="s">
        <v>415</v>
      </c>
      <c r="D684" s="33" t="s">
        <v>2180</v>
      </c>
      <c r="E684" s="33">
        <v>840</v>
      </c>
      <c r="F684" s="80">
        <v>0</v>
      </c>
      <c r="G684" s="32" t="s">
        <v>1281</v>
      </c>
      <c r="H684" s="32" t="s">
        <v>434</v>
      </c>
      <c r="I684" s="81">
        <v>42367</v>
      </c>
      <c r="J684" s="32" t="s">
        <v>975</v>
      </c>
      <c r="K684" s="32" t="s">
        <v>2543</v>
      </c>
      <c r="L684" s="105">
        <v>42370</v>
      </c>
      <c r="M684" s="105">
        <v>42735</v>
      </c>
    </row>
    <row r="685" spans="1:13">
      <c r="A685" s="77" t="s">
        <v>1501</v>
      </c>
      <c r="C685" s="33" t="s">
        <v>415</v>
      </c>
      <c r="D685" s="33" t="s">
        <v>2181</v>
      </c>
      <c r="E685" s="33">
        <v>330</v>
      </c>
      <c r="F685" s="80">
        <v>0</v>
      </c>
      <c r="G685" s="32" t="s">
        <v>1281</v>
      </c>
      <c r="H685" s="32" t="s">
        <v>434</v>
      </c>
      <c r="I685" s="81">
        <v>42367</v>
      </c>
      <c r="J685" s="32" t="s">
        <v>975</v>
      </c>
      <c r="K685" s="32" t="s">
        <v>2543</v>
      </c>
      <c r="L685" s="105">
        <v>42370</v>
      </c>
      <c r="M685" s="105">
        <v>42735</v>
      </c>
    </row>
    <row r="686" spans="1:13">
      <c r="A686" s="77" t="s">
        <v>1501</v>
      </c>
      <c r="C686" s="33" t="s">
        <v>415</v>
      </c>
      <c r="D686" s="33" t="s">
        <v>2182</v>
      </c>
      <c r="E686" s="33">
        <v>330</v>
      </c>
      <c r="F686" s="80">
        <v>0</v>
      </c>
      <c r="G686" s="32" t="s">
        <v>1281</v>
      </c>
      <c r="H686" s="32" t="s">
        <v>434</v>
      </c>
      <c r="I686" s="81">
        <v>42367</v>
      </c>
      <c r="J686" s="32" t="s">
        <v>975</v>
      </c>
      <c r="K686" s="32" t="s">
        <v>2543</v>
      </c>
      <c r="L686" s="105">
        <v>42370</v>
      </c>
      <c r="M686" s="105">
        <v>42735</v>
      </c>
    </row>
    <row r="687" spans="1:13">
      <c r="A687" s="77" t="s">
        <v>1501</v>
      </c>
      <c r="C687" s="33" t="s">
        <v>415</v>
      </c>
      <c r="D687" s="33" t="s">
        <v>2183</v>
      </c>
      <c r="E687" s="33">
        <v>330</v>
      </c>
      <c r="F687" s="80">
        <v>0</v>
      </c>
      <c r="G687" s="32" t="s">
        <v>1281</v>
      </c>
      <c r="H687" s="32" t="s">
        <v>434</v>
      </c>
      <c r="I687" s="81">
        <v>42367</v>
      </c>
      <c r="J687" s="32" t="s">
        <v>975</v>
      </c>
      <c r="K687" s="32" t="s">
        <v>2543</v>
      </c>
      <c r="L687" s="105">
        <v>42370</v>
      </c>
      <c r="M687" s="105">
        <v>42735</v>
      </c>
    </row>
    <row r="688" spans="1:13">
      <c r="A688" s="77" t="s">
        <v>1501</v>
      </c>
      <c r="C688" s="33" t="s">
        <v>415</v>
      </c>
      <c r="D688" s="33" t="s">
        <v>2184</v>
      </c>
      <c r="E688" s="33">
        <v>8100</v>
      </c>
      <c r="F688" s="80">
        <v>0.3</v>
      </c>
      <c r="G688" s="32" t="s">
        <v>1282</v>
      </c>
      <c r="H688" s="32" t="s">
        <v>434</v>
      </c>
      <c r="I688" s="81">
        <v>42367</v>
      </c>
      <c r="J688" s="32" t="s">
        <v>975</v>
      </c>
      <c r="K688" s="32" t="s">
        <v>2544</v>
      </c>
      <c r="L688" s="105">
        <v>42370</v>
      </c>
      <c r="M688" s="105">
        <v>42735</v>
      </c>
    </row>
    <row r="689" spans="1:13">
      <c r="A689" s="77" t="s">
        <v>1501</v>
      </c>
      <c r="C689" s="33" t="s">
        <v>415</v>
      </c>
      <c r="D689" s="33" t="s">
        <v>2185</v>
      </c>
      <c r="E689" s="33">
        <v>30000</v>
      </c>
      <c r="F689" s="80">
        <v>0.5</v>
      </c>
      <c r="G689" s="32" t="s">
        <v>1285</v>
      </c>
      <c r="H689" s="32" t="s">
        <v>436</v>
      </c>
      <c r="I689" s="81">
        <v>42367</v>
      </c>
      <c r="J689" s="32" t="s">
        <v>2545</v>
      </c>
      <c r="K689" s="32" t="s">
        <v>2546</v>
      </c>
      <c r="L689" s="105">
        <v>42370</v>
      </c>
      <c r="M689" s="105">
        <v>42735</v>
      </c>
    </row>
    <row r="690" spans="1:13">
      <c r="A690" s="77" t="s">
        <v>1502</v>
      </c>
      <c r="C690" s="33" t="s">
        <v>416</v>
      </c>
      <c r="D690" s="33" t="s">
        <v>1658</v>
      </c>
      <c r="E690" s="33">
        <v>16800</v>
      </c>
      <c r="F690" s="80">
        <v>0.05</v>
      </c>
      <c r="G690" s="32" t="s">
        <v>1279</v>
      </c>
      <c r="H690" s="32" t="s">
        <v>434</v>
      </c>
      <c r="I690" s="81">
        <v>42367</v>
      </c>
      <c r="J690" s="32" t="s">
        <v>2547</v>
      </c>
      <c r="K690" s="32" t="s">
        <v>2548</v>
      </c>
      <c r="L690" s="105">
        <v>42370</v>
      </c>
      <c r="M690" s="105">
        <v>42735</v>
      </c>
    </row>
    <row r="691" spans="1:13">
      <c r="A691" s="77" t="s">
        <v>1502</v>
      </c>
      <c r="C691" s="33" t="s">
        <v>416</v>
      </c>
      <c r="D691" s="33" t="s">
        <v>1659</v>
      </c>
      <c r="E691" s="33">
        <v>3200</v>
      </c>
      <c r="F691" s="80">
        <v>0.05</v>
      </c>
      <c r="G691" s="32" t="s">
        <v>1279</v>
      </c>
      <c r="H691" s="32" t="s">
        <v>435</v>
      </c>
      <c r="I691" s="81">
        <v>42367</v>
      </c>
      <c r="J691" s="32" t="s">
        <v>2549</v>
      </c>
      <c r="K691" s="32" t="s">
        <v>2548</v>
      </c>
      <c r="L691" s="105">
        <v>42370</v>
      </c>
      <c r="M691" s="105">
        <v>42735</v>
      </c>
    </row>
    <row r="692" spans="1:13">
      <c r="A692" s="77" t="s">
        <v>1502</v>
      </c>
      <c r="C692" s="33" t="s">
        <v>416</v>
      </c>
      <c r="D692" s="33" t="s">
        <v>2186</v>
      </c>
      <c r="E692" s="33">
        <v>150</v>
      </c>
      <c r="F692" s="80">
        <v>0</v>
      </c>
      <c r="G692" s="32" t="s">
        <v>1281</v>
      </c>
      <c r="H692" s="32" t="s">
        <v>434</v>
      </c>
      <c r="I692" s="81">
        <v>42367</v>
      </c>
      <c r="J692" s="32" t="s">
        <v>2547</v>
      </c>
      <c r="K692" s="32" t="s">
        <v>2550</v>
      </c>
      <c r="L692" s="105">
        <v>42370</v>
      </c>
      <c r="M692" s="105">
        <v>42735</v>
      </c>
    </row>
    <row r="693" spans="1:13">
      <c r="A693" s="77" t="s">
        <v>1502</v>
      </c>
      <c r="C693" s="33" t="s">
        <v>416</v>
      </c>
      <c r="D693" s="33" t="s">
        <v>2187</v>
      </c>
      <c r="E693" s="33">
        <v>1660</v>
      </c>
      <c r="F693" s="80">
        <v>0</v>
      </c>
      <c r="G693" s="32" t="s">
        <v>1281</v>
      </c>
      <c r="H693" s="32" t="s">
        <v>434</v>
      </c>
      <c r="I693" s="81">
        <v>42367</v>
      </c>
      <c r="J693" s="32" t="s">
        <v>2547</v>
      </c>
      <c r="K693" s="32" t="s">
        <v>2550</v>
      </c>
      <c r="L693" s="105">
        <v>42370</v>
      </c>
      <c r="M693" s="105">
        <v>42735</v>
      </c>
    </row>
    <row r="694" spans="1:13">
      <c r="A694" s="77" t="s">
        <v>1502</v>
      </c>
      <c r="C694" s="33" t="s">
        <v>416</v>
      </c>
      <c r="D694" s="33" t="s">
        <v>2188</v>
      </c>
      <c r="E694" s="33">
        <v>200</v>
      </c>
      <c r="F694" s="80">
        <v>0</v>
      </c>
      <c r="G694" s="32" t="s">
        <v>1281</v>
      </c>
      <c r="H694" s="32" t="s">
        <v>434</v>
      </c>
      <c r="I694" s="81">
        <v>42367</v>
      </c>
      <c r="J694" s="32" t="s">
        <v>2547</v>
      </c>
      <c r="K694" s="32" t="s">
        <v>2550</v>
      </c>
      <c r="L694" s="105">
        <v>42370</v>
      </c>
      <c r="M694" s="105">
        <v>42735</v>
      </c>
    </row>
    <row r="695" spans="1:13">
      <c r="A695" s="77" t="s">
        <v>1502</v>
      </c>
      <c r="C695" s="33" t="s">
        <v>416</v>
      </c>
      <c r="D695" s="33" t="s">
        <v>2189</v>
      </c>
      <c r="E695" s="33">
        <v>840</v>
      </c>
      <c r="F695" s="80">
        <v>0</v>
      </c>
      <c r="G695" s="32" t="s">
        <v>1281</v>
      </c>
      <c r="H695" s="32" t="s">
        <v>434</v>
      </c>
      <c r="I695" s="81">
        <v>42367</v>
      </c>
      <c r="J695" s="32" t="s">
        <v>2547</v>
      </c>
      <c r="K695" s="32" t="s">
        <v>2550</v>
      </c>
      <c r="L695" s="105">
        <v>42370</v>
      </c>
      <c r="M695" s="105">
        <v>42735</v>
      </c>
    </row>
    <row r="696" spans="1:13">
      <c r="A696" s="77" t="s">
        <v>1502</v>
      </c>
      <c r="C696" s="33" t="s">
        <v>416</v>
      </c>
      <c r="D696" s="33" t="s">
        <v>2190</v>
      </c>
      <c r="E696" s="33">
        <v>500</v>
      </c>
      <c r="F696" s="80">
        <v>0</v>
      </c>
      <c r="G696" s="32" t="s">
        <v>1281</v>
      </c>
      <c r="H696" s="32" t="s">
        <v>434</v>
      </c>
      <c r="I696" s="81">
        <v>42367</v>
      </c>
      <c r="J696" s="32" t="s">
        <v>2547</v>
      </c>
      <c r="K696" s="32" t="s">
        <v>2550</v>
      </c>
      <c r="L696" s="105">
        <v>42370</v>
      </c>
      <c r="M696" s="105">
        <v>42735</v>
      </c>
    </row>
    <row r="697" spans="1:13">
      <c r="A697" s="77" t="s">
        <v>1442</v>
      </c>
      <c r="C697" s="33" t="s">
        <v>409</v>
      </c>
      <c r="D697" s="33" t="s">
        <v>1658</v>
      </c>
      <c r="E697" s="33">
        <v>391400</v>
      </c>
      <c r="F697" s="80">
        <v>0.05</v>
      </c>
      <c r="G697" s="32" t="s">
        <v>1279</v>
      </c>
      <c r="H697" s="32" t="s">
        <v>434</v>
      </c>
      <c r="I697" s="81">
        <v>42367</v>
      </c>
      <c r="J697" s="32" t="s">
        <v>2551</v>
      </c>
      <c r="K697" s="32" t="s">
        <v>2552</v>
      </c>
      <c r="L697" s="105">
        <v>42370</v>
      </c>
      <c r="M697" s="105">
        <v>42735</v>
      </c>
    </row>
    <row r="698" spans="1:13">
      <c r="A698" s="77" t="s">
        <v>1442</v>
      </c>
      <c r="C698" s="33" t="s">
        <v>409</v>
      </c>
      <c r="D698" s="33" t="s">
        <v>1659</v>
      </c>
      <c r="E698" s="33">
        <v>60600</v>
      </c>
      <c r="F698" s="80">
        <v>0.05</v>
      </c>
      <c r="G698" s="32" t="s">
        <v>1279</v>
      </c>
      <c r="H698" s="32" t="s">
        <v>435</v>
      </c>
      <c r="I698" s="81">
        <v>42367</v>
      </c>
      <c r="J698" s="32" t="s">
        <v>2553</v>
      </c>
      <c r="K698" s="32" t="s">
        <v>2552</v>
      </c>
      <c r="L698" s="105">
        <v>42370</v>
      </c>
      <c r="M698" s="105">
        <v>42735</v>
      </c>
    </row>
    <row r="699" spans="1:13">
      <c r="A699" s="77" t="s">
        <v>1442</v>
      </c>
      <c r="C699" s="33" t="s">
        <v>409</v>
      </c>
      <c r="D699" s="33" t="s">
        <v>2191</v>
      </c>
      <c r="E699" s="33">
        <v>9700</v>
      </c>
      <c r="F699" s="80">
        <v>0.41</v>
      </c>
      <c r="G699" s="32" t="s">
        <v>1282</v>
      </c>
      <c r="H699" s="32" t="s">
        <v>434</v>
      </c>
      <c r="I699" s="81">
        <v>42367</v>
      </c>
      <c r="J699" s="32" t="s">
        <v>2551</v>
      </c>
      <c r="K699" s="32" t="s">
        <v>2554</v>
      </c>
      <c r="L699" s="105">
        <v>42370</v>
      </c>
      <c r="M699" s="105">
        <v>42735</v>
      </c>
    </row>
    <row r="700" spans="1:13">
      <c r="A700" s="77" t="s">
        <v>1442</v>
      </c>
      <c r="C700" s="33" t="s">
        <v>409</v>
      </c>
      <c r="D700" s="33" t="s">
        <v>2192</v>
      </c>
      <c r="E700" s="33">
        <v>9700</v>
      </c>
      <c r="F700" s="80">
        <v>0.41</v>
      </c>
      <c r="G700" s="32" t="s">
        <v>1282</v>
      </c>
      <c r="H700" s="32" t="s">
        <v>434</v>
      </c>
      <c r="I700" s="81">
        <v>42367</v>
      </c>
      <c r="J700" s="32" t="s">
        <v>2551</v>
      </c>
      <c r="K700" s="32" t="s">
        <v>2554</v>
      </c>
      <c r="L700" s="105">
        <v>42370</v>
      </c>
      <c r="M700" s="105">
        <v>42735</v>
      </c>
    </row>
    <row r="701" spans="1:13">
      <c r="A701" s="77" t="s">
        <v>1442</v>
      </c>
      <c r="C701" s="33" t="s">
        <v>409</v>
      </c>
      <c r="D701" s="33" t="s">
        <v>1783</v>
      </c>
      <c r="E701" s="33">
        <v>20000</v>
      </c>
      <c r="F701" s="80">
        <v>0.13</v>
      </c>
      <c r="G701" s="32" t="s">
        <v>1283</v>
      </c>
      <c r="H701" s="32" t="s">
        <v>436</v>
      </c>
      <c r="I701" s="81">
        <v>42367</v>
      </c>
      <c r="J701" s="32" t="s">
        <v>2555</v>
      </c>
      <c r="K701" s="32" t="s">
        <v>2556</v>
      </c>
      <c r="L701" s="105">
        <v>42370</v>
      </c>
      <c r="M701" s="105">
        <v>42735</v>
      </c>
    </row>
    <row r="702" spans="1:13">
      <c r="A702" s="77" t="s">
        <v>1442</v>
      </c>
      <c r="C702" s="33" t="s">
        <v>409</v>
      </c>
      <c r="D702" s="33" t="s">
        <v>2193</v>
      </c>
      <c r="E702" s="33">
        <v>22000</v>
      </c>
      <c r="F702" s="80">
        <v>0.23</v>
      </c>
      <c r="G702" s="32" t="s">
        <v>1287</v>
      </c>
      <c r="H702" s="32" t="s">
        <v>437</v>
      </c>
      <c r="I702" s="81">
        <v>42367</v>
      </c>
      <c r="J702" s="32" t="s">
        <v>2557</v>
      </c>
      <c r="K702" s="32" t="s">
        <v>2558</v>
      </c>
      <c r="L702" s="105">
        <v>42370</v>
      </c>
      <c r="M702" s="105">
        <v>42735</v>
      </c>
    </row>
    <row r="703" spans="1:13">
      <c r="A703" s="77" t="s">
        <v>1505</v>
      </c>
      <c r="C703" s="33" t="s">
        <v>295</v>
      </c>
      <c r="D703" s="33" t="s">
        <v>1658</v>
      </c>
      <c r="E703" s="33">
        <v>107100</v>
      </c>
      <c r="F703" s="80">
        <v>0.05</v>
      </c>
      <c r="G703" s="32" t="s">
        <v>1279</v>
      </c>
      <c r="H703" s="32" t="s">
        <v>434</v>
      </c>
      <c r="I703" s="81">
        <v>42367</v>
      </c>
      <c r="J703" s="32" t="s">
        <v>977</v>
      </c>
      <c r="K703" s="32" t="s">
        <v>2559</v>
      </c>
      <c r="L703" s="105">
        <v>42370</v>
      </c>
      <c r="M703" s="105">
        <v>42735</v>
      </c>
    </row>
    <row r="704" spans="1:13">
      <c r="A704" s="77" t="s">
        <v>1505</v>
      </c>
      <c r="C704" s="33" t="s">
        <v>295</v>
      </c>
      <c r="D704" s="33" t="s">
        <v>1659</v>
      </c>
      <c r="E704" s="33">
        <v>52900</v>
      </c>
      <c r="F704" s="80">
        <v>0.05</v>
      </c>
      <c r="G704" s="32" t="s">
        <v>1279</v>
      </c>
      <c r="H704" s="32" t="s">
        <v>435</v>
      </c>
      <c r="I704" s="81">
        <v>42367</v>
      </c>
      <c r="J704" s="32" t="s">
        <v>978</v>
      </c>
      <c r="K704" s="32" t="s">
        <v>2559</v>
      </c>
      <c r="L704" s="105">
        <v>42370</v>
      </c>
      <c r="M704" s="105">
        <v>42735</v>
      </c>
    </row>
    <row r="705" spans="1:13">
      <c r="A705" s="77" t="s">
        <v>1505</v>
      </c>
      <c r="C705" s="33" t="s">
        <v>295</v>
      </c>
      <c r="D705" s="33" t="s">
        <v>2194</v>
      </c>
      <c r="E705" s="33">
        <v>15000</v>
      </c>
      <c r="F705" s="80">
        <v>0.05</v>
      </c>
      <c r="G705" s="32" t="s">
        <v>1280</v>
      </c>
      <c r="H705" s="32" t="s">
        <v>434</v>
      </c>
      <c r="I705" s="81">
        <v>42367</v>
      </c>
      <c r="J705" s="32" t="s">
        <v>977</v>
      </c>
      <c r="K705" s="32" t="s">
        <v>2560</v>
      </c>
      <c r="L705" s="105">
        <v>42370</v>
      </c>
      <c r="M705" s="105">
        <v>42735</v>
      </c>
    </row>
    <row r="706" spans="1:13">
      <c r="A706" s="77" t="s">
        <v>1505</v>
      </c>
      <c r="C706" s="33" t="s">
        <v>295</v>
      </c>
      <c r="D706" s="33" t="s">
        <v>2195</v>
      </c>
      <c r="E706" s="33">
        <v>5000</v>
      </c>
      <c r="F706" s="80">
        <v>0.05</v>
      </c>
      <c r="G706" s="32" t="s">
        <v>1280</v>
      </c>
      <c r="H706" s="32" t="s">
        <v>434</v>
      </c>
      <c r="I706" s="81">
        <v>42367</v>
      </c>
      <c r="J706" s="32" t="s">
        <v>977</v>
      </c>
      <c r="K706" s="32" t="s">
        <v>2560</v>
      </c>
      <c r="L706" s="105">
        <v>42370</v>
      </c>
      <c r="M706" s="105">
        <v>42735</v>
      </c>
    </row>
    <row r="707" spans="1:13">
      <c r="A707" s="77" t="s">
        <v>1505</v>
      </c>
      <c r="C707" s="33" t="s">
        <v>295</v>
      </c>
      <c r="D707" s="33" t="s">
        <v>2196</v>
      </c>
      <c r="E707" s="33">
        <v>5000</v>
      </c>
      <c r="F707" s="80">
        <v>0.05</v>
      </c>
      <c r="G707" s="32" t="s">
        <v>1280</v>
      </c>
      <c r="H707" s="32" t="s">
        <v>434</v>
      </c>
      <c r="I707" s="81">
        <v>42367</v>
      </c>
      <c r="J707" s="32" t="s">
        <v>977</v>
      </c>
      <c r="K707" s="32" t="s">
        <v>2560</v>
      </c>
      <c r="L707" s="105">
        <v>42370</v>
      </c>
      <c r="M707" s="105">
        <v>42735</v>
      </c>
    </row>
    <row r="708" spans="1:13">
      <c r="A708" s="77" t="s">
        <v>1505</v>
      </c>
      <c r="C708" s="33" t="s">
        <v>295</v>
      </c>
      <c r="D708" s="33" t="s">
        <v>2197</v>
      </c>
      <c r="E708" s="33">
        <v>10000</v>
      </c>
      <c r="F708" s="80">
        <v>0.05</v>
      </c>
      <c r="G708" s="32" t="s">
        <v>1280</v>
      </c>
      <c r="H708" s="32" t="s">
        <v>434</v>
      </c>
      <c r="I708" s="81">
        <v>42367</v>
      </c>
      <c r="J708" s="32" t="s">
        <v>977</v>
      </c>
      <c r="K708" s="32" t="s">
        <v>2560</v>
      </c>
      <c r="L708" s="105">
        <v>42370</v>
      </c>
      <c r="M708" s="105">
        <v>42735</v>
      </c>
    </row>
    <row r="709" spans="1:13">
      <c r="A709" s="77" t="s">
        <v>1505</v>
      </c>
      <c r="C709" s="33" t="s">
        <v>295</v>
      </c>
      <c r="D709" s="33" t="s">
        <v>2198</v>
      </c>
      <c r="E709" s="33">
        <v>840</v>
      </c>
      <c r="F709" s="80">
        <v>0</v>
      </c>
      <c r="G709" s="32" t="s">
        <v>1281</v>
      </c>
      <c r="H709" s="32" t="s">
        <v>434</v>
      </c>
      <c r="I709" s="81">
        <v>42367</v>
      </c>
      <c r="J709" s="32" t="s">
        <v>977</v>
      </c>
      <c r="K709" s="32" t="s">
        <v>2561</v>
      </c>
      <c r="L709" s="105">
        <v>42370</v>
      </c>
      <c r="M709" s="105">
        <v>42735</v>
      </c>
    </row>
    <row r="710" spans="1:13">
      <c r="A710" s="77" t="s">
        <v>1505</v>
      </c>
      <c r="C710" s="33" t="s">
        <v>295</v>
      </c>
      <c r="D710" s="33" t="s">
        <v>2199</v>
      </c>
      <c r="E710" s="33">
        <v>330</v>
      </c>
      <c r="F710" s="80">
        <v>0</v>
      </c>
      <c r="G710" s="32" t="s">
        <v>1281</v>
      </c>
      <c r="H710" s="32" t="s">
        <v>434</v>
      </c>
      <c r="I710" s="81">
        <v>42367</v>
      </c>
      <c r="J710" s="32" t="s">
        <v>977</v>
      </c>
      <c r="K710" s="32" t="s">
        <v>2561</v>
      </c>
      <c r="L710" s="105">
        <v>42370</v>
      </c>
      <c r="M710" s="105">
        <v>42735</v>
      </c>
    </row>
    <row r="711" spans="1:13">
      <c r="A711" s="77" t="s">
        <v>1505</v>
      </c>
      <c r="C711" s="33" t="s">
        <v>295</v>
      </c>
      <c r="D711" s="33" t="s">
        <v>2200</v>
      </c>
      <c r="E711" s="33">
        <v>330</v>
      </c>
      <c r="F711" s="80">
        <v>0</v>
      </c>
      <c r="G711" s="32" t="s">
        <v>1281</v>
      </c>
      <c r="H711" s="32" t="s">
        <v>434</v>
      </c>
      <c r="I711" s="81">
        <v>42367</v>
      </c>
      <c r="J711" s="32" t="s">
        <v>977</v>
      </c>
      <c r="K711" s="32" t="s">
        <v>2561</v>
      </c>
      <c r="L711" s="105">
        <v>42370</v>
      </c>
      <c r="M711" s="105">
        <v>42735</v>
      </c>
    </row>
    <row r="712" spans="1:13">
      <c r="A712" s="77" t="s">
        <v>1505</v>
      </c>
      <c r="C712" s="33" t="s">
        <v>295</v>
      </c>
      <c r="D712" s="33" t="s">
        <v>2201</v>
      </c>
      <c r="E712" s="33">
        <v>330</v>
      </c>
      <c r="F712" s="80">
        <v>0</v>
      </c>
      <c r="G712" s="32" t="s">
        <v>1281</v>
      </c>
      <c r="H712" s="32" t="s">
        <v>434</v>
      </c>
      <c r="I712" s="81">
        <v>42367</v>
      </c>
      <c r="J712" s="32" t="s">
        <v>977</v>
      </c>
      <c r="K712" s="32" t="s">
        <v>2561</v>
      </c>
      <c r="L712" s="105">
        <v>42370</v>
      </c>
      <c r="M712" s="105">
        <v>42735</v>
      </c>
    </row>
    <row r="713" spans="1:13">
      <c r="A713" s="77" t="s">
        <v>1432</v>
      </c>
      <c r="C713" s="33" t="s">
        <v>447</v>
      </c>
      <c r="D713" s="33" t="s">
        <v>1658</v>
      </c>
      <c r="E713" s="33">
        <v>5700</v>
      </c>
      <c r="F713" s="80">
        <v>0.05</v>
      </c>
      <c r="G713" s="32" t="s">
        <v>1279</v>
      </c>
      <c r="H713" s="32" t="s">
        <v>434</v>
      </c>
      <c r="I713" s="81">
        <v>42367</v>
      </c>
      <c r="J713" s="32" t="s">
        <v>927</v>
      </c>
      <c r="K713" s="32" t="s">
        <v>2562</v>
      </c>
      <c r="L713" s="105">
        <v>42370</v>
      </c>
      <c r="M713" s="105">
        <v>42735</v>
      </c>
    </row>
    <row r="714" spans="1:13">
      <c r="A714" s="77" t="s">
        <v>1432</v>
      </c>
      <c r="C714" s="33" t="s">
        <v>447</v>
      </c>
      <c r="D714" s="33" t="s">
        <v>1659</v>
      </c>
      <c r="E714" s="33">
        <v>6100</v>
      </c>
      <c r="F714" s="80">
        <v>0.05</v>
      </c>
      <c r="G714" s="32" t="s">
        <v>1279</v>
      </c>
      <c r="H714" s="32" t="s">
        <v>435</v>
      </c>
      <c r="I714" s="81">
        <v>42367</v>
      </c>
      <c r="J714" s="32" t="s">
        <v>928</v>
      </c>
      <c r="K714" s="32" t="s">
        <v>2562</v>
      </c>
      <c r="L714" s="105">
        <v>42370</v>
      </c>
      <c r="M714" s="105">
        <v>42735</v>
      </c>
    </row>
    <row r="715" spans="1:13">
      <c r="A715" s="77" t="s">
        <v>1432</v>
      </c>
      <c r="C715" s="33" t="s">
        <v>447</v>
      </c>
      <c r="D715" s="33" t="s">
        <v>2202</v>
      </c>
      <c r="E715" s="33">
        <v>4500</v>
      </c>
      <c r="F715" s="80">
        <v>0.63</v>
      </c>
      <c r="G715" s="32" t="s">
        <v>1282</v>
      </c>
      <c r="H715" s="32" t="s">
        <v>434</v>
      </c>
      <c r="I715" s="81">
        <v>42367</v>
      </c>
      <c r="J715" s="32" t="s">
        <v>927</v>
      </c>
      <c r="K715" s="32" t="s">
        <v>2563</v>
      </c>
      <c r="L715" s="105">
        <v>42370</v>
      </c>
      <c r="M715" s="105">
        <v>42735</v>
      </c>
    </row>
    <row r="716" spans="1:13">
      <c r="A716" s="77" t="s">
        <v>1432</v>
      </c>
      <c r="C716" s="33" t="s">
        <v>447</v>
      </c>
      <c r="D716" s="33" t="s">
        <v>1803</v>
      </c>
      <c r="E716" s="33">
        <v>20000</v>
      </c>
      <c r="F716" s="80">
        <v>0.05</v>
      </c>
      <c r="G716" s="32" t="s">
        <v>1283</v>
      </c>
      <c r="H716" s="32" t="s">
        <v>436</v>
      </c>
      <c r="I716" s="81">
        <v>42367</v>
      </c>
      <c r="J716" s="32" t="s">
        <v>2564</v>
      </c>
      <c r="K716" s="32" t="s">
        <v>2565</v>
      </c>
      <c r="L716" s="105">
        <v>42370</v>
      </c>
      <c r="M716" s="105">
        <v>42735</v>
      </c>
    </row>
    <row r="717" spans="1:13">
      <c r="A717" s="77" t="s">
        <v>1432</v>
      </c>
      <c r="C717" s="33" t="s">
        <v>447</v>
      </c>
      <c r="D717" s="33" t="s">
        <v>2203</v>
      </c>
      <c r="E717" s="33">
        <v>7100</v>
      </c>
      <c r="F717" s="80">
        <v>0.1</v>
      </c>
      <c r="G717" s="32" t="s">
        <v>1287</v>
      </c>
      <c r="H717" s="32" t="s">
        <v>437</v>
      </c>
      <c r="I717" s="81">
        <v>42367</v>
      </c>
      <c r="J717" s="32" t="s">
        <v>929</v>
      </c>
      <c r="K717" s="32" t="s">
        <v>2566</v>
      </c>
      <c r="L717" s="105">
        <v>42370</v>
      </c>
      <c r="M717" s="105">
        <v>42735</v>
      </c>
    </row>
    <row r="718" spans="1:13">
      <c r="A718" s="77" t="s">
        <v>1644</v>
      </c>
      <c r="C718" s="33" t="s">
        <v>1646</v>
      </c>
      <c r="D718" s="33" t="s">
        <v>2204</v>
      </c>
      <c r="E718" s="33">
        <v>5000</v>
      </c>
      <c r="F718" s="80">
        <v>0.3</v>
      </c>
      <c r="G718" s="32" t="s">
        <v>1282</v>
      </c>
      <c r="H718" s="32" t="s">
        <v>434</v>
      </c>
      <c r="I718" s="81">
        <v>42367</v>
      </c>
      <c r="J718" s="32" t="s">
        <v>2567</v>
      </c>
      <c r="K718" s="32" t="s">
        <v>2568</v>
      </c>
      <c r="L718" s="105">
        <v>42370</v>
      </c>
      <c r="M718" s="105">
        <v>42735</v>
      </c>
    </row>
    <row r="719" spans="1:13">
      <c r="A719" s="77" t="s">
        <v>1486</v>
      </c>
      <c r="C719" s="33" t="s">
        <v>448</v>
      </c>
      <c r="D719" s="33" t="s">
        <v>1658</v>
      </c>
      <c r="E719" s="33">
        <v>11800</v>
      </c>
      <c r="F719" s="80">
        <v>0.05</v>
      </c>
      <c r="G719" s="32" t="s">
        <v>1279</v>
      </c>
      <c r="H719" s="32" t="s">
        <v>434</v>
      </c>
      <c r="I719" s="81">
        <v>42367</v>
      </c>
      <c r="J719" s="32" t="s">
        <v>962</v>
      </c>
      <c r="K719" s="32" t="s">
        <v>2569</v>
      </c>
      <c r="L719" s="105">
        <v>42370</v>
      </c>
      <c r="M719" s="105">
        <v>42735</v>
      </c>
    </row>
    <row r="720" spans="1:13">
      <c r="A720" s="77" t="s">
        <v>1486</v>
      </c>
      <c r="C720" s="33" t="s">
        <v>448</v>
      </c>
      <c r="D720" s="33" t="s">
        <v>1659</v>
      </c>
      <c r="E720" s="33">
        <v>1400</v>
      </c>
      <c r="F720" s="80">
        <v>0.05</v>
      </c>
      <c r="G720" s="32" t="s">
        <v>1279</v>
      </c>
      <c r="H720" s="32" t="s">
        <v>435</v>
      </c>
      <c r="I720" s="81">
        <v>42367</v>
      </c>
      <c r="J720" s="32" t="s">
        <v>963</v>
      </c>
      <c r="K720" s="32" t="s">
        <v>2569</v>
      </c>
      <c r="L720" s="105">
        <v>42370</v>
      </c>
      <c r="M720" s="105">
        <v>42735</v>
      </c>
    </row>
    <row r="721" spans="1:13">
      <c r="A721" s="77" t="s">
        <v>1486</v>
      </c>
      <c r="C721" s="33" t="s">
        <v>448</v>
      </c>
      <c r="D721" s="33" t="s">
        <v>2205</v>
      </c>
      <c r="E721" s="33">
        <v>1245</v>
      </c>
      <c r="F721" s="80">
        <v>0</v>
      </c>
      <c r="G721" s="32" t="s">
        <v>1281</v>
      </c>
      <c r="H721" s="32" t="s">
        <v>434</v>
      </c>
      <c r="I721" s="81">
        <v>42367</v>
      </c>
      <c r="J721" s="32" t="s">
        <v>962</v>
      </c>
      <c r="K721" s="32" t="s">
        <v>2570</v>
      </c>
      <c r="L721" s="105">
        <v>42370</v>
      </c>
      <c r="M721" s="105">
        <v>42735</v>
      </c>
    </row>
    <row r="722" spans="1:13">
      <c r="A722" s="77" t="s">
        <v>1486</v>
      </c>
      <c r="C722" s="33" t="s">
        <v>448</v>
      </c>
      <c r="D722" s="33" t="s">
        <v>2206</v>
      </c>
      <c r="E722" s="33">
        <v>1660</v>
      </c>
      <c r="F722" s="80">
        <v>0</v>
      </c>
      <c r="G722" s="32" t="s">
        <v>1281</v>
      </c>
      <c r="H722" s="32" t="s">
        <v>434</v>
      </c>
      <c r="I722" s="81">
        <v>42367</v>
      </c>
      <c r="J722" s="32" t="s">
        <v>962</v>
      </c>
      <c r="K722" s="32" t="s">
        <v>2570</v>
      </c>
      <c r="L722" s="105">
        <v>42370</v>
      </c>
      <c r="M722" s="105">
        <v>42735</v>
      </c>
    </row>
    <row r="723" spans="1:13">
      <c r="A723" s="77" t="s">
        <v>1433</v>
      </c>
      <c r="C723" s="33" t="s">
        <v>322</v>
      </c>
      <c r="D723" s="33" t="s">
        <v>1658</v>
      </c>
      <c r="E723" s="33">
        <v>55300</v>
      </c>
      <c r="F723" s="80">
        <v>0.05</v>
      </c>
      <c r="G723" s="32" t="s">
        <v>1279</v>
      </c>
      <c r="H723" s="32" t="s">
        <v>434</v>
      </c>
      <c r="I723" s="81">
        <v>42367</v>
      </c>
      <c r="J723" s="32" t="s">
        <v>2571</v>
      </c>
      <c r="K723" s="32" t="s">
        <v>2572</v>
      </c>
      <c r="L723" s="105">
        <v>42370</v>
      </c>
      <c r="M723" s="105">
        <v>42735</v>
      </c>
    </row>
    <row r="724" spans="1:13">
      <c r="A724" s="77" t="s">
        <v>1433</v>
      </c>
      <c r="C724" s="33" t="s">
        <v>322</v>
      </c>
      <c r="D724" s="33" t="s">
        <v>1659</v>
      </c>
      <c r="E724" s="33">
        <v>5300</v>
      </c>
      <c r="F724" s="80">
        <v>0.05</v>
      </c>
      <c r="G724" s="32" t="s">
        <v>1279</v>
      </c>
      <c r="H724" s="32" t="s">
        <v>435</v>
      </c>
      <c r="I724" s="81">
        <v>42367</v>
      </c>
      <c r="J724" s="32" t="s">
        <v>2573</v>
      </c>
      <c r="K724" s="32" t="s">
        <v>2572</v>
      </c>
      <c r="L724" s="105">
        <v>42370</v>
      </c>
      <c r="M724" s="105">
        <v>42735</v>
      </c>
    </row>
    <row r="725" spans="1:13">
      <c r="A725" s="77" t="s">
        <v>1433</v>
      </c>
      <c r="C725" s="33" t="s">
        <v>322</v>
      </c>
      <c r="D725" s="33" t="s">
        <v>2207</v>
      </c>
      <c r="E725" s="33">
        <v>560</v>
      </c>
      <c r="F725" s="80">
        <v>0</v>
      </c>
      <c r="G725" s="32" t="s">
        <v>1281</v>
      </c>
      <c r="H725" s="32" t="s">
        <v>434</v>
      </c>
      <c r="I725" s="81">
        <v>42367</v>
      </c>
      <c r="J725" s="32" t="s">
        <v>2571</v>
      </c>
      <c r="K725" s="32" t="s">
        <v>2574</v>
      </c>
      <c r="L725" s="105">
        <v>42370</v>
      </c>
      <c r="M725" s="105">
        <v>42735</v>
      </c>
    </row>
    <row r="726" spans="1:13">
      <c r="A726" s="77" t="s">
        <v>1433</v>
      </c>
      <c r="C726" s="33" t="s">
        <v>322</v>
      </c>
      <c r="D726" s="33" t="s">
        <v>2208</v>
      </c>
      <c r="E726" s="33">
        <v>268</v>
      </c>
      <c r="F726" s="80">
        <v>0</v>
      </c>
      <c r="G726" s="32" t="s">
        <v>1281</v>
      </c>
      <c r="H726" s="32" t="s">
        <v>434</v>
      </c>
      <c r="I726" s="81">
        <v>42367</v>
      </c>
      <c r="J726" s="32" t="s">
        <v>2571</v>
      </c>
      <c r="K726" s="32" t="s">
        <v>2574</v>
      </c>
      <c r="L726" s="105">
        <v>42370</v>
      </c>
      <c r="M726" s="105">
        <v>42735</v>
      </c>
    </row>
    <row r="727" spans="1:13">
      <c r="A727" s="77" t="s">
        <v>1433</v>
      </c>
      <c r="C727" s="33" t="s">
        <v>322</v>
      </c>
      <c r="D727" s="33" t="s">
        <v>2209</v>
      </c>
      <c r="E727" s="33">
        <v>1680</v>
      </c>
      <c r="F727" s="80">
        <v>0</v>
      </c>
      <c r="G727" s="32" t="s">
        <v>1281</v>
      </c>
      <c r="H727" s="32" t="s">
        <v>434</v>
      </c>
      <c r="I727" s="81">
        <v>42367</v>
      </c>
      <c r="J727" s="32" t="s">
        <v>2571</v>
      </c>
      <c r="K727" s="32" t="s">
        <v>2574</v>
      </c>
      <c r="L727" s="105">
        <v>42370</v>
      </c>
      <c r="M727" s="105">
        <v>42735</v>
      </c>
    </row>
    <row r="728" spans="1:13">
      <c r="A728" s="77" t="s">
        <v>1433</v>
      </c>
      <c r="C728" s="33" t="s">
        <v>322</v>
      </c>
      <c r="D728" s="33" t="s">
        <v>2210</v>
      </c>
      <c r="E728" s="33">
        <v>200</v>
      </c>
      <c r="F728" s="80">
        <v>0</v>
      </c>
      <c r="G728" s="32" t="s">
        <v>1281</v>
      </c>
      <c r="H728" s="32" t="s">
        <v>434</v>
      </c>
      <c r="I728" s="81">
        <v>42367</v>
      </c>
      <c r="J728" s="32" t="s">
        <v>2571</v>
      </c>
      <c r="K728" s="32" t="s">
        <v>2574</v>
      </c>
      <c r="L728" s="105">
        <v>42370</v>
      </c>
      <c r="M728" s="105">
        <v>42735</v>
      </c>
    </row>
    <row r="729" spans="1:13">
      <c r="A729" s="77" t="s">
        <v>1433</v>
      </c>
      <c r="C729" s="33" t="s">
        <v>322</v>
      </c>
      <c r="D729" s="33" t="s">
        <v>2211</v>
      </c>
      <c r="E729" s="33">
        <v>200</v>
      </c>
      <c r="F729" s="80">
        <v>0</v>
      </c>
      <c r="G729" s="32" t="s">
        <v>1281</v>
      </c>
      <c r="H729" s="32" t="s">
        <v>434</v>
      </c>
      <c r="I729" s="81">
        <v>42367</v>
      </c>
      <c r="J729" s="32" t="s">
        <v>2571</v>
      </c>
      <c r="K729" s="32" t="s">
        <v>2574</v>
      </c>
      <c r="L729" s="105">
        <v>42370</v>
      </c>
      <c r="M729" s="105">
        <v>42735</v>
      </c>
    </row>
    <row r="730" spans="1:13">
      <c r="A730" s="77" t="s">
        <v>1433</v>
      </c>
      <c r="C730" s="33" t="s">
        <v>322</v>
      </c>
      <c r="D730" s="33" t="s">
        <v>2212</v>
      </c>
      <c r="E730" s="33">
        <v>840</v>
      </c>
      <c r="F730" s="80">
        <v>0</v>
      </c>
      <c r="G730" s="32" t="s">
        <v>1281</v>
      </c>
      <c r="H730" s="32" t="s">
        <v>434</v>
      </c>
      <c r="I730" s="81">
        <v>42367</v>
      </c>
      <c r="J730" s="32" t="s">
        <v>2571</v>
      </c>
      <c r="K730" s="32" t="s">
        <v>2574</v>
      </c>
      <c r="L730" s="105">
        <v>42370</v>
      </c>
      <c r="M730" s="105">
        <v>42735</v>
      </c>
    </row>
    <row r="731" spans="1:13">
      <c r="A731" s="77" t="s">
        <v>1433</v>
      </c>
      <c r="C731" s="33" t="s">
        <v>322</v>
      </c>
      <c r="D731" s="33" t="s">
        <v>2213</v>
      </c>
      <c r="E731" s="33">
        <v>134</v>
      </c>
      <c r="F731" s="80">
        <v>0</v>
      </c>
      <c r="G731" s="32" t="s">
        <v>1281</v>
      </c>
      <c r="H731" s="32" t="s">
        <v>434</v>
      </c>
      <c r="I731" s="81">
        <v>42367</v>
      </c>
      <c r="J731" s="32" t="s">
        <v>2571</v>
      </c>
      <c r="K731" s="32" t="s">
        <v>2574</v>
      </c>
      <c r="L731" s="105">
        <v>42370</v>
      </c>
      <c r="M731" s="105">
        <v>42735</v>
      </c>
    </row>
    <row r="732" spans="1:13">
      <c r="A732" s="77" t="s">
        <v>1433</v>
      </c>
      <c r="C732" s="33" t="s">
        <v>322</v>
      </c>
      <c r="D732" s="33" t="s">
        <v>2214</v>
      </c>
      <c r="E732" s="33">
        <v>840</v>
      </c>
      <c r="F732" s="80">
        <v>0</v>
      </c>
      <c r="G732" s="32" t="s">
        <v>1281</v>
      </c>
      <c r="H732" s="32" t="s">
        <v>434</v>
      </c>
      <c r="I732" s="81">
        <v>42367</v>
      </c>
      <c r="J732" s="32" t="s">
        <v>2571</v>
      </c>
      <c r="K732" s="32" t="s">
        <v>2574</v>
      </c>
      <c r="L732" s="105">
        <v>42370</v>
      </c>
      <c r="M732" s="105">
        <v>42735</v>
      </c>
    </row>
    <row r="733" spans="1:13">
      <c r="A733" s="77" t="s">
        <v>1433</v>
      </c>
      <c r="C733" s="33" t="s">
        <v>322</v>
      </c>
      <c r="D733" s="33" t="s">
        <v>2215</v>
      </c>
      <c r="E733" s="33">
        <v>150</v>
      </c>
      <c r="F733" s="80">
        <v>0</v>
      </c>
      <c r="G733" s="32" t="s">
        <v>1281</v>
      </c>
      <c r="H733" s="32" t="s">
        <v>434</v>
      </c>
      <c r="I733" s="81">
        <v>42367</v>
      </c>
      <c r="J733" s="32" t="s">
        <v>2571</v>
      </c>
      <c r="K733" s="32" t="s">
        <v>2574</v>
      </c>
      <c r="L733" s="105">
        <v>42370</v>
      </c>
      <c r="M733" s="105">
        <v>42735</v>
      </c>
    </row>
    <row r="734" spans="1:13">
      <c r="A734" s="77" t="s">
        <v>1433</v>
      </c>
      <c r="C734" s="33" t="s">
        <v>322</v>
      </c>
      <c r="D734" s="33" t="s">
        <v>2216</v>
      </c>
      <c r="E734" s="33">
        <v>200</v>
      </c>
      <c r="F734" s="80">
        <v>0</v>
      </c>
      <c r="G734" s="32" t="s">
        <v>1281</v>
      </c>
      <c r="H734" s="32" t="s">
        <v>434</v>
      </c>
      <c r="I734" s="81">
        <v>42367</v>
      </c>
      <c r="J734" s="32" t="s">
        <v>2571</v>
      </c>
      <c r="K734" s="32" t="s">
        <v>2574</v>
      </c>
      <c r="L734" s="105">
        <v>42370</v>
      </c>
      <c r="M734" s="105">
        <v>42735</v>
      </c>
    </row>
    <row r="735" spans="1:13">
      <c r="A735" s="77" t="s">
        <v>1433</v>
      </c>
      <c r="C735" s="33" t="s">
        <v>322</v>
      </c>
      <c r="D735" s="33" t="s">
        <v>2217</v>
      </c>
      <c r="E735" s="33">
        <v>280</v>
      </c>
      <c r="F735" s="80">
        <v>0</v>
      </c>
      <c r="G735" s="32" t="s">
        <v>1281</v>
      </c>
      <c r="H735" s="32" t="s">
        <v>434</v>
      </c>
      <c r="I735" s="81">
        <v>42367</v>
      </c>
      <c r="J735" s="32" t="s">
        <v>2571</v>
      </c>
      <c r="K735" s="32" t="s">
        <v>2574</v>
      </c>
      <c r="L735" s="105">
        <v>42370</v>
      </c>
      <c r="M735" s="105">
        <v>42735</v>
      </c>
    </row>
    <row r="736" spans="1:13">
      <c r="A736" s="77" t="s">
        <v>1433</v>
      </c>
      <c r="C736" s="33" t="s">
        <v>322</v>
      </c>
      <c r="D736" s="33" t="s">
        <v>2218</v>
      </c>
      <c r="E736" s="33">
        <v>420</v>
      </c>
      <c r="F736" s="80">
        <v>0</v>
      </c>
      <c r="G736" s="32" t="s">
        <v>1281</v>
      </c>
      <c r="H736" s="32" t="s">
        <v>434</v>
      </c>
      <c r="I736" s="81">
        <v>42367</v>
      </c>
      <c r="J736" s="32" t="s">
        <v>2571</v>
      </c>
      <c r="K736" s="32" t="s">
        <v>2574</v>
      </c>
      <c r="L736" s="105">
        <v>42370</v>
      </c>
      <c r="M736" s="105">
        <v>42735</v>
      </c>
    </row>
    <row r="737" spans="1:13">
      <c r="A737" s="77" t="s">
        <v>1433</v>
      </c>
      <c r="C737" s="33" t="s">
        <v>322</v>
      </c>
      <c r="D737" s="33" t="s">
        <v>2219</v>
      </c>
      <c r="E737" s="33">
        <v>280</v>
      </c>
      <c r="F737" s="80">
        <v>0</v>
      </c>
      <c r="G737" s="32" t="s">
        <v>1281</v>
      </c>
      <c r="H737" s="32" t="s">
        <v>434</v>
      </c>
      <c r="I737" s="81">
        <v>42367</v>
      </c>
      <c r="J737" s="32" t="s">
        <v>2571</v>
      </c>
      <c r="K737" s="32" t="s">
        <v>2574</v>
      </c>
      <c r="L737" s="105">
        <v>42370</v>
      </c>
      <c r="M737" s="105">
        <v>42735</v>
      </c>
    </row>
    <row r="738" spans="1:13">
      <c r="A738" s="77" t="s">
        <v>1433</v>
      </c>
      <c r="C738" s="33" t="s">
        <v>322</v>
      </c>
      <c r="D738" s="33" t="s">
        <v>2220</v>
      </c>
      <c r="E738" s="33">
        <v>200</v>
      </c>
      <c r="F738" s="80">
        <v>0</v>
      </c>
      <c r="G738" s="32" t="s">
        <v>1281</v>
      </c>
      <c r="H738" s="32" t="s">
        <v>434</v>
      </c>
      <c r="I738" s="81">
        <v>42367</v>
      </c>
      <c r="J738" s="32" t="s">
        <v>2571</v>
      </c>
      <c r="K738" s="32" t="s">
        <v>2574</v>
      </c>
      <c r="L738" s="105">
        <v>42370</v>
      </c>
      <c r="M738" s="105">
        <v>42735</v>
      </c>
    </row>
    <row r="739" spans="1:13">
      <c r="A739" s="77" t="s">
        <v>1433</v>
      </c>
      <c r="C739" s="33" t="s">
        <v>322</v>
      </c>
      <c r="D739" s="33" t="s">
        <v>2221</v>
      </c>
      <c r="E739" s="33">
        <v>330</v>
      </c>
      <c r="F739" s="80">
        <v>0</v>
      </c>
      <c r="G739" s="32" t="s">
        <v>1281</v>
      </c>
      <c r="H739" s="32" t="s">
        <v>434</v>
      </c>
      <c r="I739" s="81">
        <v>42367</v>
      </c>
      <c r="J739" s="32" t="s">
        <v>2571</v>
      </c>
      <c r="K739" s="32" t="s">
        <v>2574</v>
      </c>
      <c r="L739" s="105">
        <v>42370</v>
      </c>
      <c r="M739" s="105">
        <v>42735</v>
      </c>
    </row>
    <row r="740" spans="1:13">
      <c r="A740" s="77" t="s">
        <v>1433</v>
      </c>
      <c r="C740" s="33" t="s">
        <v>322</v>
      </c>
      <c r="D740" s="33" t="s">
        <v>2222</v>
      </c>
      <c r="E740" s="33">
        <v>330</v>
      </c>
      <c r="F740" s="80">
        <v>0</v>
      </c>
      <c r="G740" s="32" t="s">
        <v>1281</v>
      </c>
      <c r="H740" s="32" t="s">
        <v>434</v>
      </c>
      <c r="I740" s="81">
        <v>42367</v>
      </c>
      <c r="J740" s="32" t="s">
        <v>2571</v>
      </c>
      <c r="K740" s="32" t="s">
        <v>2574</v>
      </c>
      <c r="L740" s="105">
        <v>42370</v>
      </c>
      <c r="M740" s="105">
        <v>42735</v>
      </c>
    </row>
    <row r="741" spans="1:13">
      <c r="A741" s="77" t="s">
        <v>1433</v>
      </c>
      <c r="C741" s="33" t="s">
        <v>322</v>
      </c>
      <c r="D741" s="33" t="s">
        <v>2223</v>
      </c>
      <c r="E741" s="33">
        <v>5500</v>
      </c>
      <c r="F741" s="80">
        <v>0.31</v>
      </c>
      <c r="G741" s="32" t="s">
        <v>1282</v>
      </c>
      <c r="H741" s="32" t="s">
        <v>434</v>
      </c>
      <c r="I741" s="81">
        <v>42367</v>
      </c>
      <c r="J741" s="32" t="s">
        <v>2571</v>
      </c>
      <c r="K741" s="32" t="s">
        <v>2575</v>
      </c>
      <c r="L741" s="105">
        <v>42370</v>
      </c>
      <c r="M741" s="105">
        <v>42735</v>
      </c>
    </row>
    <row r="742" spans="1:13">
      <c r="A742" s="77" t="s">
        <v>1433</v>
      </c>
      <c r="C742" s="33" t="s">
        <v>322</v>
      </c>
      <c r="D742" s="33" t="s">
        <v>2224</v>
      </c>
      <c r="E742" s="33">
        <v>9500</v>
      </c>
      <c r="F742" s="80">
        <v>0.34</v>
      </c>
      <c r="G742" s="32" t="s">
        <v>1282</v>
      </c>
      <c r="H742" s="32" t="s">
        <v>434</v>
      </c>
      <c r="I742" s="81">
        <v>42367</v>
      </c>
      <c r="J742" s="32" t="s">
        <v>2571</v>
      </c>
      <c r="K742" s="32" t="s">
        <v>2575</v>
      </c>
      <c r="L742" s="105">
        <v>42370</v>
      </c>
      <c r="M742" s="105">
        <v>42735</v>
      </c>
    </row>
    <row r="743" spans="1:13">
      <c r="A743" s="77" t="s">
        <v>1444</v>
      </c>
      <c r="C743" s="33" t="s">
        <v>334</v>
      </c>
      <c r="D743" s="33" t="s">
        <v>1658</v>
      </c>
      <c r="E743" s="33">
        <v>72600</v>
      </c>
      <c r="F743" s="80">
        <v>0.05</v>
      </c>
      <c r="G743" s="32" t="s">
        <v>1279</v>
      </c>
      <c r="H743" s="32" t="s">
        <v>434</v>
      </c>
      <c r="I743" s="81">
        <v>42367</v>
      </c>
      <c r="J743" s="32" t="s">
        <v>2576</v>
      </c>
      <c r="K743" s="32" t="s">
        <v>2577</v>
      </c>
      <c r="L743" s="105">
        <v>42370</v>
      </c>
      <c r="M743" s="105">
        <v>42735</v>
      </c>
    </row>
    <row r="744" spans="1:13">
      <c r="A744" s="77" t="s">
        <v>1444</v>
      </c>
      <c r="C744" s="33" t="s">
        <v>334</v>
      </c>
      <c r="D744" s="33" t="s">
        <v>1659</v>
      </c>
      <c r="E744" s="33">
        <v>7000</v>
      </c>
      <c r="F744" s="80">
        <v>0.05</v>
      </c>
      <c r="G744" s="32" t="s">
        <v>1279</v>
      </c>
      <c r="H744" s="32" t="s">
        <v>435</v>
      </c>
      <c r="I744" s="81">
        <v>42367</v>
      </c>
      <c r="J744" s="32" t="s">
        <v>2578</v>
      </c>
      <c r="K744" s="32" t="s">
        <v>2577</v>
      </c>
      <c r="L744" s="105">
        <v>42370</v>
      </c>
      <c r="M744" s="105">
        <v>42735</v>
      </c>
    </row>
    <row r="745" spans="1:13">
      <c r="A745" s="77" t="s">
        <v>1444</v>
      </c>
      <c r="C745" s="33" t="s">
        <v>334</v>
      </c>
      <c r="D745" s="33" t="s">
        <v>2225</v>
      </c>
      <c r="E745" s="33">
        <v>200</v>
      </c>
      <c r="F745" s="80">
        <v>0</v>
      </c>
      <c r="G745" s="32" t="s">
        <v>1281</v>
      </c>
      <c r="H745" s="32" t="s">
        <v>434</v>
      </c>
      <c r="I745" s="81">
        <v>42367</v>
      </c>
      <c r="J745" s="32" t="s">
        <v>2576</v>
      </c>
      <c r="K745" s="32" t="s">
        <v>2579</v>
      </c>
      <c r="L745" s="105">
        <v>42370</v>
      </c>
      <c r="M745" s="105">
        <v>42735</v>
      </c>
    </row>
    <row r="746" spans="1:13">
      <c r="A746" s="77" t="s">
        <v>1444</v>
      </c>
      <c r="C746" s="33" t="s">
        <v>334</v>
      </c>
      <c r="D746" s="33" t="s">
        <v>2226</v>
      </c>
      <c r="E746" s="33">
        <v>330</v>
      </c>
      <c r="F746" s="80">
        <v>0</v>
      </c>
      <c r="G746" s="32" t="s">
        <v>1281</v>
      </c>
      <c r="H746" s="32" t="s">
        <v>434</v>
      </c>
      <c r="I746" s="81">
        <v>42367</v>
      </c>
      <c r="J746" s="32" t="s">
        <v>2576</v>
      </c>
      <c r="K746" s="32" t="s">
        <v>2579</v>
      </c>
      <c r="L746" s="105">
        <v>42370</v>
      </c>
      <c r="M746" s="105">
        <v>42735</v>
      </c>
    </row>
    <row r="747" spans="1:13">
      <c r="A747" s="77" t="s">
        <v>1422</v>
      </c>
      <c r="C747" s="33" t="s">
        <v>1060</v>
      </c>
      <c r="D747" s="33" t="s">
        <v>1658</v>
      </c>
      <c r="E747" s="33">
        <v>6500</v>
      </c>
      <c r="F747" s="80">
        <v>0.05</v>
      </c>
      <c r="G747" s="32" t="s">
        <v>1279</v>
      </c>
      <c r="H747" s="32" t="s">
        <v>434</v>
      </c>
      <c r="I747" s="81">
        <v>42367</v>
      </c>
      <c r="J747" s="32" t="s">
        <v>1150</v>
      </c>
      <c r="K747" s="32" t="s">
        <v>2580</v>
      </c>
      <c r="L747" s="105">
        <v>42370</v>
      </c>
      <c r="M747" s="105">
        <v>42735</v>
      </c>
    </row>
    <row r="748" spans="1:13">
      <c r="A748" s="77" t="s">
        <v>1422</v>
      </c>
      <c r="C748" s="33" t="s">
        <v>1060</v>
      </c>
      <c r="D748" s="33" t="s">
        <v>1659</v>
      </c>
      <c r="E748" s="33">
        <v>400</v>
      </c>
      <c r="F748" s="80">
        <v>0.05</v>
      </c>
      <c r="G748" s="32" t="s">
        <v>1279</v>
      </c>
      <c r="H748" s="32" t="s">
        <v>435</v>
      </c>
      <c r="I748" s="81">
        <v>42367</v>
      </c>
      <c r="J748" s="32" t="s">
        <v>2581</v>
      </c>
      <c r="K748" s="32" t="s">
        <v>2580</v>
      </c>
      <c r="L748" s="105">
        <v>42370</v>
      </c>
      <c r="M748" s="105">
        <v>42735</v>
      </c>
    </row>
    <row r="749" spans="1:13">
      <c r="A749" s="77" t="s">
        <v>1422</v>
      </c>
      <c r="C749" s="33" t="s">
        <v>1060</v>
      </c>
      <c r="D749" s="33" t="s">
        <v>2227</v>
      </c>
      <c r="E749" s="33">
        <v>2214</v>
      </c>
      <c r="F749" s="80">
        <v>0</v>
      </c>
      <c r="G749" s="32" t="s">
        <v>1281</v>
      </c>
      <c r="H749" s="32" t="s">
        <v>434</v>
      </c>
      <c r="I749" s="81">
        <v>42367</v>
      </c>
      <c r="J749" s="32" t="s">
        <v>1150</v>
      </c>
      <c r="K749" s="32" t="s">
        <v>2582</v>
      </c>
      <c r="L749" s="105">
        <v>42370</v>
      </c>
      <c r="M749" s="105">
        <v>42735</v>
      </c>
    </row>
    <row r="750" spans="1:13">
      <c r="A750" s="77" t="s">
        <v>1422</v>
      </c>
      <c r="C750" s="33" t="s">
        <v>1060</v>
      </c>
      <c r="D750" s="33" t="s">
        <v>2228</v>
      </c>
      <c r="E750" s="33">
        <v>1660</v>
      </c>
      <c r="F750" s="80">
        <v>0</v>
      </c>
      <c r="G750" s="32" t="s">
        <v>1281</v>
      </c>
      <c r="H750" s="32" t="s">
        <v>434</v>
      </c>
      <c r="I750" s="81">
        <v>42367</v>
      </c>
      <c r="J750" s="32" t="s">
        <v>1150</v>
      </c>
      <c r="K750" s="32" t="s">
        <v>2582</v>
      </c>
      <c r="L750" s="105">
        <v>42370</v>
      </c>
      <c r="M750" s="105">
        <v>42735</v>
      </c>
    </row>
    <row r="751" spans="1:13">
      <c r="A751" s="77" t="s">
        <v>1422</v>
      </c>
      <c r="C751" s="33" t="s">
        <v>1060</v>
      </c>
      <c r="D751" s="33" t="s">
        <v>2229</v>
      </c>
      <c r="E751" s="33">
        <v>420</v>
      </c>
      <c r="F751" s="80">
        <v>0</v>
      </c>
      <c r="G751" s="32" t="s">
        <v>1281</v>
      </c>
      <c r="H751" s="32" t="s">
        <v>434</v>
      </c>
      <c r="I751" s="81">
        <v>42367</v>
      </c>
      <c r="J751" s="32" t="s">
        <v>1150</v>
      </c>
      <c r="K751" s="32" t="s">
        <v>2582</v>
      </c>
      <c r="L751" s="105">
        <v>42370</v>
      </c>
      <c r="M751" s="105">
        <v>42735</v>
      </c>
    </row>
    <row r="752" spans="1:13">
      <c r="A752" s="77" t="s">
        <v>1394</v>
      </c>
      <c r="C752" s="33" t="s">
        <v>338</v>
      </c>
      <c r="D752" s="33" t="s">
        <v>1658</v>
      </c>
      <c r="E752" s="33">
        <v>22500</v>
      </c>
      <c r="F752" s="80">
        <v>0.05</v>
      </c>
      <c r="G752" s="32" t="s">
        <v>1279</v>
      </c>
      <c r="H752" s="32" t="s">
        <v>434</v>
      </c>
      <c r="I752" s="81">
        <v>42367</v>
      </c>
      <c r="J752" s="32" t="s">
        <v>900</v>
      </c>
      <c r="K752" s="32" t="s">
        <v>2583</v>
      </c>
      <c r="L752" s="105">
        <v>42370</v>
      </c>
      <c r="M752" s="105">
        <v>42735</v>
      </c>
    </row>
    <row r="753" spans="1:13">
      <c r="A753" s="77" t="s">
        <v>1394</v>
      </c>
      <c r="C753" s="33" t="s">
        <v>338</v>
      </c>
      <c r="D753" s="33" t="s">
        <v>1659</v>
      </c>
      <c r="E753" s="33">
        <v>1600</v>
      </c>
      <c r="F753" s="80">
        <v>0.05</v>
      </c>
      <c r="G753" s="32" t="s">
        <v>1279</v>
      </c>
      <c r="H753" s="32" t="s">
        <v>435</v>
      </c>
      <c r="I753" s="81">
        <v>42367</v>
      </c>
      <c r="J753" s="32" t="s">
        <v>901</v>
      </c>
      <c r="K753" s="32" t="s">
        <v>2583</v>
      </c>
      <c r="L753" s="105">
        <v>42370</v>
      </c>
      <c r="M753" s="105">
        <v>42735</v>
      </c>
    </row>
    <row r="754" spans="1:13">
      <c r="A754" s="77" t="s">
        <v>1394</v>
      </c>
      <c r="C754" s="33" t="s">
        <v>338</v>
      </c>
      <c r="D754" s="33" t="s">
        <v>2230</v>
      </c>
      <c r="E754" s="33">
        <v>5810</v>
      </c>
      <c r="F754" s="80">
        <v>0</v>
      </c>
      <c r="G754" s="32" t="s">
        <v>1281</v>
      </c>
      <c r="H754" s="32" t="s">
        <v>434</v>
      </c>
      <c r="I754" s="81">
        <v>42367</v>
      </c>
      <c r="J754" s="32" t="s">
        <v>900</v>
      </c>
      <c r="K754" s="32" t="s">
        <v>2584</v>
      </c>
      <c r="L754" s="105">
        <v>42370</v>
      </c>
      <c r="M754" s="105">
        <v>42735</v>
      </c>
    </row>
    <row r="755" spans="1:13">
      <c r="A755" s="77" t="s">
        <v>1394</v>
      </c>
      <c r="C755" s="33" t="s">
        <v>338</v>
      </c>
      <c r="D755" s="33" t="s">
        <v>2231</v>
      </c>
      <c r="E755" s="33">
        <v>700</v>
      </c>
      <c r="F755" s="80">
        <v>0</v>
      </c>
      <c r="G755" s="32" t="s">
        <v>1281</v>
      </c>
      <c r="H755" s="32" t="s">
        <v>434</v>
      </c>
      <c r="I755" s="81">
        <v>42367</v>
      </c>
      <c r="J755" s="32" t="s">
        <v>900</v>
      </c>
      <c r="K755" s="32" t="s">
        <v>2584</v>
      </c>
      <c r="L755" s="105">
        <v>42370</v>
      </c>
      <c r="M755" s="105">
        <v>42735</v>
      </c>
    </row>
    <row r="756" spans="1:13">
      <c r="A756" s="77" t="s">
        <v>1394</v>
      </c>
      <c r="C756" s="33" t="s">
        <v>338</v>
      </c>
      <c r="D756" s="33" t="s">
        <v>2232</v>
      </c>
      <c r="E756" s="33">
        <v>2000</v>
      </c>
      <c r="F756" s="80">
        <v>0.2</v>
      </c>
      <c r="G756" s="32" t="s">
        <v>1283</v>
      </c>
      <c r="H756" s="32" t="s">
        <v>436</v>
      </c>
      <c r="I756" s="81">
        <v>42367</v>
      </c>
      <c r="J756" s="32" t="s">
        <v>2585</v>
      </c>
      <c r="K756" s="32" t="s">
        <v>2586</v>
      </c>
      <c r="L756" s="105">
        <v>42370</v>
      </c>
      <c r="M756" s="105">
        <v>42735</v>
      </c>
    </row>
    <row r="757" spans="1:13">
      <c r="A757" s="77" t="s">
        <v>1649</v>
      </c>
      <c r="C757" s="33" t="s">
        <v>1651</v>
      </c>
      <c r="D757" s="33" t="s">
        <v>2233</v>
      </c>
      <c r="E757" s="33">
        <v>510000</v>
      </c>
      <c r="F757" s="80">
        <v>0.51</v>
      </c>
      <c r="G757" s="32" t="s">
        <v>1286</v>
      </c>
      <c r="H757" s="32" t="s">
        <v>436</v>
      </c>
      <c r="I757" s="81">
        <v>42367</v>
      </c>
      <c r="J757" s="32" t="s">
        <v>1151</v>
      </c>
      <c r="K757" s="32" t="s">
        <v>2587</v>
      </c>
      <c r="L757" s="105">
        <v>42370</v>
      </c>
      <c r="M757" s="105">
        <v>42735</v>
      </c>
    </row>
  </sheetData>
  <phoneticPr fontId="1"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dimension ref="A1:Q3028"/>
  <sheetViews>
    <sheetView topLeftCell="A127" workbookViewId="0">
      <selection activeCell="A109" sqref="A109:G109"/>
    </sheetView>
  </sheetViews>
  <sheetFormatPr defaultRowHeight="11.25"/>
  <cols>
    <col min="1" max="1" width="37.7109375" style="13" customWidth="1"/>
    <col min="2" max="2" width="10.85546875" style="43" bestFit="1" customWidth="1"/>
    <col min="3" max="3" width="12" style="43" bestFit="1" customWidth="1"/>
    <col min="4" max="4" width="9.7109375" style="13" customWidth="1"/>
    <col min="5" max="5" width="36.140625" style="13" customWidth="1"/>
    <col min="6" max="6" width="27" style="13" customWidth="1"/>
    <col min="7" max="7" width="11.7109375" style="14" customWidth="1"/>
    <col min="8" max="8" width="11.7109375" style="3" customWidth="1"/>
    <col min="9" max="9" width="5.28515625" style="3" bestFit="1" customWidth="1"/>
    <col min="10" max="10" width="5" style="2" bestFit="1" customWidth="1"/>
    <col min="11" max="11" width="9.140625" style="2"/>
    <col min="12" max="12" width="41.85546875" style="2" bestFit="1" customWidth="1"/>
    <col min="13" max="16384" width="9.140625" style="2"/>
  </cols>
  <sheetData>
    <row r="1" spans="1:10" s="13" customFormat="1" hidden="1">
      <c r="A1" s="12">
        <f>COUNTIF(B2:B101,B1)</f>
        <v>100</v>
      </c>
      <c r="B1" s="42" t="e">
        <f>INDEX(Adr!A:A,B112+1)</f>
        <v>#VALUE!</v>
      </c>
      <c r="C1" s="42"/>
      <c r="D1" s="12" t="e">
        <f>MATCH(B1,Dots!A:A,0)</f>
        <v>#VALUE!</v>
      </c>
      <c r="G1" s="14"/>
      <c r="H1" s="15"/>
      <c r="I1" s="15"/>
    </row>
    <row r="2" spans="1:10" s="13" customFormat="1" hidden="1">
      <c r="A2" s="13" t="e">
        <f>IF(B2=B$1,"("&amp;H2&amp;")"&amp;" - "&amp;INDEX(Dots!D:D,D2),"")</f>
        <v>#VALUE!</v>
      </c>
      <c r="B2" s="43" t="e">
        <f>INDEX(Dots!A:A,D2)</f>
        <v>#VALUE!</v>
      </c>
      <c r="C2" s="43"/>
      <c r="D2" s="13" t="e">
        <f>D1</f>
        <v>#VALUE!</v>
      </c>
      <c r="F2" s="14">
        <f t="shared" ref="F2:F33" si="0">SUMIF(A$125:A$20010,A2,G$125:G$20010)</f>
        <v>0</v>
      </c>
      <c r="G2" s="14" t="e">
        <f>IF(B2=B$1,INDEX(Dots!E:E,D2),"")</f>
        <v>#VALUE!</v>
      </c>
      <c r="H2" s="15" t="e">
        <f>IF(B2=B$1,INDEX(Dots!G:G,D2),"")</f>
        <v>#VALUE!</v>
      </c>
      <c r="I2" s="15" t="e">
        <f>IF(B2=B$1,INDEX(Dots!H:H,D2),"")</f>
        <v>#VALUE!</v>
      </c>
      <c r="J2" s="15" t="e">
        <f>IF(B2=B$1,INDEX(Dots!F:F,D2),"")</f>
        <v>#VALUE!</v>
      </c>
    </row>
    <row r="3" spans="1:10" s="13" customFormat="1" hidden="1">
      <c r="A3" s="13" t="e">
        <f>IF(B3=B$1,"("&amp;H3&amp;")"&amp;" - "&amp;INDEX(Dots!D:D,D3),"")</f>
        <v>#VALUE!</v>
      </c>
      <c r="B3" s="43" t="e">
        <f>INDEX(Dots!A:A,D3)</f>
        <v>#VALUE!</v>
      </c>
      <c r="C3" s="43"/>
      <c r="D3" s="13" t="e">
        <f t="shared" ref="D3:D66" si="1">D2+1</f>
        <v>#VALUE!</v>
      </c>
      <c r="F3" s="14">
        <f t="shared" si="0"/>
        <v>0</v>
      </c>
      <c r="G3" s="14" t="e">
        <f>IF(B3=B$1,INDEX(Dots!E:E,D3),"")</f>
        <v>#VALUE!</v>
      </c>
      <c r="H3" s="15" t="e">
        <f>IF(B3=B$1,INDEX(Dots!G:G,D3),"")</f>
        <v>#VALUE!</v>
      </c>
      <c r="I3" s="15" t="e">
        <f>IF(B3=B$1,INDEX(Dots!H:H,D3),"")</f>
        <v>#VALUE!</v>
      </c>
      <c r="J3" s="15" t="e">
        <f>IF(B3=B$1,INDEX(Dots!F:F,D3),"")</f>
        <v>#VALUE!</v>
      </c>
    </row>
    <row r="4" spans="1:10" s="13" customFormat="1" hidden="1">
      <c r="A4" s="13" t="e">
        <f>IF(B4=B$1,"("&amp;H4&amp;")"&amp;" - "&amp;INDEX(Dots!D:D,D4),"")</f>
        <v>#VALUE!</v>
      </c>
      <c r="B4" s="43" t="e">
        <f>INDEX(Dots!A:A,D4)</f>
        <v>#VALUE!</v>
      </c>
      <c r="C4" s="43"/>
      <c r="D4" s="13" t="e">
        <f t="shared" si="1"/>
        <v>#VALUE!</v>
      </c>
      <c r="F4" s="14">
        <f t="shared" si="0"/>
        <v>0</v>
      </c>
      <c r="G4" s="14" t="e">
        <f>IF(B4=B$1,INDEX(Dots!E:E,D4),"")</f>
        <v>#VALUE!</v>
      </c>
      <c r="H4" s="15" t="e">
        <f>IF(B4=B$1,INDEX(Dots!G:G,D4),"")</f>
        <v>#VALUE!</v>
      </c>
      <c r="I4" s="15" t="e">
        <f>IF(B4=B$1,INDEX(Dots!H:H,D4),"")</f>
        <v>#VALUE!</v>
      </c>
      <c r="J4" s="15" t="e">
        <f>IF(B4=B$1,INDEX(Dots!F:F,D4),"")</f>
        <v>#VALUE!</v>
      </c>
    </row>
    <row r="5" spans="1:10" s="13" customFormat="1" hidden="1">
      <c r="A5" s="13" t="e">
        <f>IF(B5=B$1,"("&amp;H5&amp;")"&amp;" - "&amp;INDEX(Dots!D:D,D5),"")</f>
        <v>#VALUE!</v>
      </c>
      <c r="B5" s="43" t="e">
        <f>INDEX(Dots!A:A,D5)</f>
        <v>#VALUE!</v>
      </c>
      <c r="C5" s="43"/>
      <c r="D5" s="13" t="e">
        <f t="shared" si="1"/>
        <v>#VALUE!</v>
      </c>
      <c r="F5" s="14">
        <f t="shared" si="0"/>
        <v>0</v>
      </c>
      <c r="G5" s="14" t="e">
        <f>IF(B5=B$1,INDEX(Dots!E:E,D5),"")</f>
        <v>#VALUE!</v>
      </c>
      <c r="H5" s="15" t="e">
        <f>IF(B5=B$1,INDEX(Dots!G:G,D5),"")</f>
        <v>#VALUE!</v>
      </c>
      <c r="I5" s="15" t="e">
        <f>IF(B5=B$1,INDEX(Dots!H:H,D5),"")</f>
        <v>#VALUE!</v>
      </c>
      <c r="J5" s="15" t="e">
        <f>IF(B5=B$1,INDEX(Dots!F:F,D5),"")</f>
        <v>#VALUE!</v>
      </c>
    </row>
    <row r="6" spans="1:10" s="13" customFormat="1" hidden="1">
      <c r="A6" s="13" t="e">
        <f>IF(B6=B$1,"("&amp;H6&amp;")"&amp;" - "&amp;INDEX(Dots!D:D,D6),"")</f>
        <v>#VALUE!</v>
      </c>
      <c r="B6" s="43" t="e">
        <f>INDEX(Dots!A:A,D6)</f>
        <v>#VALUE!</v>
      </c>
      <c r="C6" s="43"/>
      <c r="D6" s="13" t="e">
        <f t="shared" si="1"/>
        <v>#VALUE!</v>
      </c>
      <c r="F6" s="14">
        <f t="shared" si="0"/>
        <v>0</v>
      </c>
      <c r="G6" s="14" t="e">
        <f>IF(B6=B$1,INDEX(Dots!E:E,D6),"")</f>
        <v>#VALUE!</v>
      </c>
      <c r="H6" s="15" t="e">
        <f>IF(B6=B$1,INDEX(Dots!G:G,D6),"")</f>
        <v>#VALUE!</v>
      </c>
      <c r="I6" s="15" t="e">
        <f>IF(B6=B$1,INDEX(Dots!H:H,D6),"")</f>
        <v>#VALUE!</v>
      </c>
      <c r="J6" s="15" t="e">
        <f>IF(B6=B$1,INDEX(Dots!F:F,D6),"")</f>
        <v>#VALUE!</v>
      </c>
    </row>
    <row r="7" spans="1:10" s="13" customFormat="1" hidden="1">
      <c r="A7" s="13" t="e">
        <f>IF(B7=B$1,"("&amp;H7&amp;")"&amp;" - "&amp;INDEX(Dots!D:D,D7),"")</f>
        <v>#VALUE!</v>
      </c>
      <c r="B7" s="43" t="e">
        <f>INDEX(Dots!A:A,D7)</f>
        <v>#VALUE!</v>
      </c>
      <c r="C7" s="43"/>
      <c r="D7" s="13" t="e">
        <f t="shared" si="1"/>
        <v>#VALUE!</v>
      </c>
      <c r="F7" s="14">
        <f t="shared" si="0"/>
        <v>0</v>
      </c>
      <c r="G7" s="14" t="e">
        <f>IF(B7=B$1,INDEX(Dots!E:E,D7),"")</f>
        <v>#VALUE!</v>
      </c>
      <c r="H7" s="15" t="e">
        <f>IF(B7=B$1,INDEX(Dots!G:G,D7),"")</f>
        <v>#VALUE!</v>
      </c>
      <c r="I7" s="15" t="e">
        <f>IF(B7=B$1,INDEX(Dots!H:H,D7),"")</f>
        <v>#VALUE!</v>
      </c>
      <c r="J7" s="15" t="e">
        <f>IF(B7=B$1,INDEX(Dots!F:F,D7),"")</f>
        <v>#VALUE!</v>
      </c>
    </row>
    <row r="8" spans="1:10" s="13" customFormat="1" hidden="1">
      <c r="A8" s="13" t="e">
        <f>IF(B8=B$1,"("&amp;H8&amp;")"&amp;" - "&amp;INDEX(Dots!D:D,D8),"")</f>
        <v>#VALUE!</v>
      </c>
      <c r="B8" s="43" t="e">
        <f>INDEX(Dots!A:A,D8)</f>
        <v>#VALUE!</v>
      </c>
      <c r="C8" s="43"/>
      <c r="D8" s="13" t="e">
        <f t="shared" si="1"/>
        <v>#VALUE!</v>
      </c>
      <c r="F8" s="14">
        <f t="shared" si="0"/>
        <v>0</v>
      </c>
      <c r="G8" s="14" t="e">
        <f>IF(B8=B$1,INDEX(Dots!E:E,D8),"")</f>
        <v>#VALUE!</v>
      </c>
      <c r="H8" s="15" t="e">
        <f>IF(B8=B$1,INDEX(Dots!G:G,D8),"")</f>
        <v>#VALUE!</v>
      </c>
      <c r="I8" s="15" t="e">
        <f>IF(B8=B$1,INDEX(Dots!H:H,D8),"")</f>
        <v>#VALUE!</v>
      </c>
      <c r="J8" s="15" t="e">
        <f>IF(B8=B$1,INDEX(Dots!F:F,D8),"")</f>
        <v>#VALUE!</v>
      </c>
    </row>
    <row r="9" spans="1:10" s="13" customFormat="1" hidden="1">
      <c r="A9" s="13" t="e">
        <f>IF(B9=B$1,"("&amp;H9&amp;")"&amp;" - "&amp;INDEX(Dots!D:D,D9),"")</f>
        <v>#VALUE!</v>
      </c>
      <c r="B9" s="43" t="e">
        <f>INDEX(Dots!A:A,D9)</f>
        <v>#VALUE!</v>
      </c>
      <c r="C9" s="43"/>
      <c r="D9" s="13" t="e">
        <f t="shared" si="1"/>
        <v>#VALUE!</v>
      </c>
      <c r="F9" s="14">
        <f t="shared" si="0"/>
        <v>0</v>
      </c>
      <c r="G9" s="14" t="e">
        <f>IF(B9=B$1,INDEX(Dots!E:E,D9),"")</f>
        <v>#VALUE!</v>
      </c>
      <c r="H9" s="15" t="e">
        <f>IF(B9=B$1,INDEX(Dots!G:G,D9),"")</f>
        <v>#VALUE!</v>
      </c>
      <c r="I9" s="15" t="e">
        <f>IF(B9=B$1,INDEX(Dots!H:H,D9),"")</f>
        <v>#VALUE!</v>
      </c>
      <c r="J9" s="15" t="e">
        <f>IF(B9=B$1,INDEX(Dots!F:F,D9),"")</f>
        <v>#VALUE!</v>
      </c>
    </row>
    <row r="10" spans="1:10" s="13" customFormat="1" hidden="1">
      <c r="A10" s="13" t="e">
        <f>IF(B10=B$1,"("&amp;H10&amp;")"&amp;" - "&amp;INDEX(Dots!D:D,D10),"")</f>
        <v>#VALUE!</v>
      </c>
      <c r="B10" s="43" t="e">
        <f>INDEX(Dots!A:A,D10)</f>
        <v>#VALUE!</v>
      </c>
      <c r="C10" s="43"/>
      <c r="D10" s="13" t="e">
        <f t="shared" si="1"/>
        <v>#VALUE!</v>
      </c>
      <c r="F10" s="14">
        <f t="shared" si="0"/>
        <v>0</v>
      </c>
      <c r="G10" s="14" t="e">
        <f>IF(B10=B$1,INDEX(Dots!E:E,D10),"")</f>
        <v>#VALUE!</v>
      </c>
      <c r="H10" s="15" t="e">
        <f>IF(B10=B$1,INDEX(Dots!G:G,D10),"")</f>
        <v>#VALUE!</v>
      </c>
      <c r="I10" s="15" t="e">
        <f>IF(B10=B$1,INDEX(Dots!H:H,D10),"")</f>
        <v>#VALUE!</v>
      </c>
      <c r="J10" s="15" t="e">
        <f>IF(B10=B$1,INDEX(Dots!F:F,D10),"")</f>
        <v>#VALUE!</v>
      </c>
    </row>
    <row r="11" spans="1:10" s="13" customFormat="1" hidden="1">
      <c r="A11" s="13" t="e">
        <f>IF(B11=B$1,"("&amp;H11&amp;")"&amp;" - "&amp;INDEX(Dots!D:D,D11),"")</f>
        <v>#VALUE!</v>
      </c>
      <c r="B11" s="43" t="e">
        <f>INDEX(Dots!A:A,D11)</f>
        <v>#VALUE!</v>
      </c>
      <c r="C11" s="43"/>
      <c r="D11" s="13" t="e">
        <f t="shared" si="1"/>
        <v>#VALUE!</v>
      </c>
      <c r="F11" s="14">
        <f t="shared" si="0"/>
        <v>0</v>
      </c>
      <c r="G11" s="14" t="e">
        <f>IF(B11=B$1,INDEX(Dots!E:E,D11),"")</f>
        <v>#VALUE!</v>
      </c>
      <c r="H11" s="15" t="e">
        <f>IF(B11=B$1,INDEX(Dots!G:G,D11),"")</f>
        <v>#VALUE!</v>
      </c>
      <c r="I11" s="15" t="e">
        <f>IF(B11=B$1,INDEX(Dots!H:H,D11),"")</f>
        <v>#VALUE!</v>
      </c>
      <c r="J11" s="15" t="e">
        <f>IF(B11=B$1,INDEX(Dots!F:F,D11),"")</f>
        <v>#VALUE!</v>
      </c>
    </row>
    <row r="12" spans="1:10" s="13" customFormat="1" hidden="1">
      <c r="A12" s="13" t="e">
        <f>IF(B12=B$1,"("&amp;H12&amp;")"&amp;" - "&amp;INDEX(Dots!D:D,D12),"")</f>
        <v>#VALUE!</v>
      </c>
      <c r="B12" s="43" t="e">
        <f>INDEX(Dots!A:A,D12)</f>
        <v>#VALUE!</v>
      </c>
      <c r="C12" s="43"/>
      <c r="D12" s="13" t="e">
        <f t="shared" si="1"/>
        <v>#VALUE!</v>
      </c>
      <c r="F12" s="14">
        <f t="shared" si="0"/>
        <v>0</v>
      </c>
      <c r="G12" s="14" t="e">
        <f>IF(B12=B$1,INDEX(Dots!E:E,D12),"")</f>
        <v>#VALUE!</v>
      </c>
      <c r="H12" s="15" t="e">
        <f>IF(B12=B$1,INDEX(Dots!G:G,D12),"")</f>
        <v>#VALUE!</v>
      </c>
      <c r="I12" s="15" t="e">
        <f>IF(B12=B$1,INDEX(Dots!H:H,D12),"")</f>
        <v>#VALUE!</v>
      </c>
      <c r="J12" s="15" t="e">
        <f>IF(B12=B$1,INDEX(Dots!F:F,D12),"")</f>
        <v>#VALUE!</v>
      </c>
    </row>
    <row r="13" spans="1:10" s="13" customFormat="1" hidden="1">
      <c r="A13" s="13" t="e">
        <f>IF(B13=B$1,"("&amp;H13&amp;")"&amp;" - "&amp;INDEX(Dots!D:D,D13),"")</f>
        <v>#VALUE!</v>
      </c>
      <c r="B13" s="43" t="e">
        <f>INDEX(Dots!A:A,D13)</f>
        <v>#VALUE!</v>
      </c>
      <c r="C13" s="43"/>
      <c r="D13" s="13" t="e">
        <f t="shared" si="1"/>
        <v>#VALUE!</v>
      </c>
      <c r="F13" s="14">
        <f t="shared" si="0"/>
        <v>0</v>
      </c>
      <c r="G13" s="14" t="e">
        <f>IF(B13=B$1,INDEX(Dots!E:E,D13),"")</f>
        <v>#VALUE!</v>
      </c>
      <c r="H13" s="15" t="e">
        <f>IF(B13=B$1,INDEX(Dots!G:G,D13),"")</f>
        <v>#VALUE!</v>
      </c>
      <c r="I13" s="15" t="e">
        <f>IF(B13=B$1,INDEX(Dots!H:H,D13),"")</f>
        <v>#VALUE!</v>
      </c>
      <c r="J13" s="15" t="e">
        <f>IF(B13=B$1,INDEX(Dots!F:F,D13),"")</f>
        <v>#VALUE!</v>
      </c>
    </row>
    <row r="14" spans="1:10" s="13" customFormat="1" hidden="1">
      <c r="A14" s="13" t="e">
        <f>IF(B14=B$1,"("&amp;H14&amp;")"&amp;" - "&amp;INDEX(Dots!D:D,D14),"")</f>
        <v>#VALUE!</v>
      </c>
      <c r="B14" s="43" t="e">
        <f>INDEX(Dots!A:A,D14)</f>
        <v>#VALUE!</v>
      </c>
      <c r="C14" s="43"/>
      <c r="D14" s="13" t="e">
        <f t="shared" si="1"/>
        <v>#VALUE!</v>
      </c>
      <c r="F14" s="14">
        <f t="shared" si="0"/>
        <v>0</v>
      </c>
      <c r="G14" s="14" t="e">
        <f>IF(B14=B$1,INDEX(Dots!E:E,D14),"")</f>
        <v>#VALUE!</v>
      </c>
      <c r="H14" s="15" t="e">
        <f>IF(B14=B$1,INDEX(Dots!G:G,D14),"")</f>
        <v>#VALUE!</v>
      </c>
      <c r="I14" s="15" t="e">
        <f>IF(B14=B$1,INDEX(Dots!H:H,D14),"")</f>
        <v>#VALUE!</v>
      </c>
      <c r="J14" s="15" t="e">
        <f>IF(B14=B$1,INDEX(Dots!F:F,D14),"")</f>
        <v>#VALUE!</v>
      </c>
    </row>
    <row r="15" spans="1:10" s="13" customFormat="1" hidden="1">
      <c r="A15" s="13" t="e">
        <f>IF(B15=B$1,"("&amp;H15&amp;")"&amp;" - "&amp;INDEX(Dots!D:D,D15),"")</f>
        <v>#VALUE!</v>
      </c>
      <c r="B15" s="43" t="e">
        <f>INDEX(Dots!A:A,D15)</f>
        <v>#VALUE!</v>
      </c>
      <c r="C15" s="43"/>
      <c r="D15" s="13" t="e">
        <f t="shared" si="1"/>
        <v>#VALUE!</v>
      </c>
      <c r="F15" s="14">
        <f t="shared" si="0"/>
        <v>0</v>
      </c>
      <c r="G15" s="14" t="e">
        <f>IF(B15=B$1,INDEX(Dots!E:E,D15),"")</f>
        <v>#VALUE!</v>
      </c>
      <c r="H15" s="15" t="e">
        <f>IF(B15=B$1,INDEX(Dots!G:G,D15),"")</f>
        <v>#VALUE!</v>
      </c>
      <c r="I15" s="15" t="e">
        <f>IF(B15=B$1,INDEX(Dots!H:H,D15),"")</f>
        <v>#VALUE!</v>
      </c>
      <c r="J15" s="15" t="e">
        <f>IF(B15=B$1,INDEX(Dots!F:F,D15),"")</f>
        <v>#VALUE!</v>
      </c>
    </row>
    <row r="16" spans="1:10" s="13" customFormat="1" hidden="1">
      <c r="A16" s="13" t="e">
        <f>IF(B16=B$1,"("&amp;H16&amp;")"&amp;" - "&amp;INDEX(Dots!D:D,D16),"")</f>
        <v>#VALUE!</v>
      </c>
      <c r="B16" s="43" t="e">
        <f>INDEX(Dots!A:A,D16)</f>
        <v>#VALUE!</v>
      </c>
      <c r="C16" s="43"/>
      <c r="D16" s="13" t="e">
        <f t="shared" si="1"/>
        <v>#VALUE!</v>
      </c>
      <c r="F16" s="14">
        <f t="shared" si="0"/>
        <v>0</v>
      </c>
      <c r="G16" s="14" t="e">
        <f>IF(B16=B$1,INDEX(Dots!E:E,D16),"")</f>
        <v>#VALUE!</v>
      </c>
      <c r="H16" s="15" t="e">
        <f>IF(B16=B$1,INDEX(Dots!G:G,D16),"")</f>
        <v>#VALUE!</v>
      </c>
      <c r="I16" s="15" t="e">
        <f>IF(B16=B$1,INDEX(Dots!H:H,D16),"")</f>
        <v>#VALUE!</v>
      </c>
      <c r="J16" s="15" t="e">
        <f>IF(B16=B$1,INDEX(Dots!F:F,D16),"")</f>
        <v>#VALUE!</v>
      </c>
    </row>
    <row r="17" spans="1:10" s="13" customFormat="1" hidden="1">
      <c r="A17" s="13" t="e">
        <f>IF(B17=B$1,"("&amp;H17&amp;")"&amp;" - "&amp;INDEX(Dots!D:D,D17),"")</f>
        <v>#VALUE!</v>
      </c>
      <c r="B17" s="43" t="e">
        <f>INDEX(Dots!A:A,D17)</f>
        <v>#VALUE!</v>
      </c>
      <c r="C17" s="43"/>
      <c r="D17" s="13" t="e">
        <f t="shared" si="1"/>
        <v>#VALUE!</v>
      </c>
      <c r="F17" s="14">
        <f t="shared" si="0"/>
        <v>0</v>
      </c>
      <c r="G17" s="14" t="e">
        <f>IF(B17=B$1,INDEX(Dots!E:E,D17),"")</f>
        <v>#VALUE!</v>
      </c>
      <c r="H17" s="15" t="e">
        <f>IF(B17=B$1,INDEX(Dots!G:G,D17),"")</f>
        <v>#VALUE!</v>
      </c>
      <c r="I17" s="15" t="e">
        <f>IF(B17=B$1,INDEX(Dots!H:H,D17),"")</f>
        <v>#VALUE!</v>
      </c>
      <c r="J17" s="15" t="e">
        <f>IF(B17=B$1,INDEX(Dots!F:F,D17),"")</f>
        <v>#VALUE!</v>
      </c>
    </row>
    <row r="18" spans="1:10" s="13" customFormat="1" hidden="1">
      <c r="A18" s="13" t="e">
        <f>IF(B18=B$1,"("&amp;H18&amp;")"&amp;" - "&amp;INDEX(Dots!D:D,D18),"")</f>
        <v>#VALUE!</v>
      </c>
      <c r="B18" s="43" t="e">
        <f>INDEX(Dots!A:A,D18)</f>
        <v>#VALUE!</v>
      </c>
      <c r="C18" s="43"/>
      <c r="D18" s="13" t="e">
        <f t="shared" si="1"/>
        <v>#VALUE!</v>
      </c>
      <c r="F18" s="14">
        <f t="shared" si="0"/>
        <v>0</v>
      </c>
      <c r="G18" s="14" t="e">
        <f>IF(B18=B$1,INDEX(Dots!E:E,D18),"")</f>
        <v>#VALUE!</v>
      </c>
      <c r="H18" s="15" t="e">
        <f>IF(B18=B$1,INDEX(Dots!G:G,D18),"")</f>
        <v>#VALUE!</v>
      </c>
      <c r="I18" s="15" t="e">
        <f>IF(B18=B$1,INDEX(Dots!H:H,D18),"")</f>
        <v>#VALUE!</v>
      </c>
      <c r="J18" s="15" t="e">
        <f>IF(B18=B$1,INDEX(Dots!F:F,D18),"")</f>
        <v>#VALUE!</v>
      </c>
    </row>
    <row r="19" spans="1:10" s="13" customFormat="1" hidden="1">
      <c r="A19" s="13" t="e">
        <f>IF(B19=B$1,"("&amp;H19&amp;")"&amp;" - "&amp;INDEX(Dots!D:D,D19),"")</f>
        <v>#VALUE!</v>
      </c>
      <c r="B19" s="43" t="e">
        <f>INDEX(Dots!A:A,D19)</f>
        <v>#VALUE!</v>
      </c>
      <c r="C19" s="43"/>
      <c r="D19" s="13" t="e">
        <f t="shared" si="1"/>
        <v>#VALUE!</v>
      </c>
      <c r="F19" s="14">
        <f t="shared" si="0"/>
        <v>0</v>
      </c>
      <c r="G19" s="14" t="e">
        <f>IF(B19=B$1,INDEX(Dots!E:E,D19),"")</f>
        <v>#VALUE!</v>
      </c>
      <c r="H19" s="15" t="e">
        <f>IF(B19=B$1,INDEX(Dots!G:G,D19),"")</f>
        <v>#VALUE!</v>
      </c>
      <c r="I19" s="15" t="e">
        <f>IF(B19=B$1,INDEX(Dots!H:H,D19),"")</f>
        <v>#VALUE!</v>
      </c>
      <c r="J19" s="15" t="e">
        <f>IF(B19=B$1,INDEX(Dots!F:F,D19),"")</f>
        <v>#VALUE!</v>
      </c>
    </row>
    <row r="20" spans="1:10" s="13" customFormat="1" hidden="1">
      <c r="A20" s="13" t="e">
        <f>IF(B20=B$1,"("&amp;H20&amp;")"&amp;" - "&amp;INDEX(Dots!D:D,D20),"")</f>
        <v>#VALUE!</v>
      </c>
      <c r="B20" s="43" t="e">
        <f>INDEX(Dots!A:A,D20)</f>
        <v>#VALUE!</v>
      </c>
      <c r="C20" s="43"/>
      <c r="D20" s="13" t="e">
        <f t="shared" si="1"/>
        <v>#VALUE!</v>
      </c>
      <c r="F20" s="14">
        <f t="shared" si="0"/>
        <v>0</v>
      </c>
      <c r="G20" s="14" t="e">
        <f>IF(B20=B$1,INDEX(Dots!E:E,D20),"")</f>
        <v>#VALUE!</v>
      </c>
      <c r="H20" s="15" t="e">
        <f>IF(B20=B$1,INDEX(Dots!G:G,D20),"")</f>
        <v>#VALUE!</v>
      </c>
      <c r="I20" s="15" t="e">
        <f>IF(B20=B$1,INDEX(Dots!H:H,D20),"")</f>
        <v>#VALUE!</v>
      </c>
      <c r="J20" s="15" t="e">
        <f>IF(B20=B$1,INDEX(Dots!F:F,D20),"")</f>
        <v>#VALUE!</v>
      </c>
    </row>
    <row r="21" spans="1:10" s="13" customFormat="1" hidden="1">
      <c r="A21" s="13" t="e">
        <f>IF(B21=B$1,"("&amp;H21&amp;")"&amp;" - "&amp;INDEX(Dots!D:D,D21),"")</f>
        <v>#VALUE!</v>
      </c>
      <c r="B21" s="43" t="e">
        <f>INDEX(Dots!A:A,D21)</f>
        <v>#VALUE!</v>
      </c>
      <c r="C21" s="43"/>
      <c r="D21" s="13" t="e">
        <f t="shared" si="1"/>
        <v>#VALUE!</v>
      </c>
      <c r="F21" s="14">
        <f t="shared" si="0"/>
        <v>0</v>
      </c>
      <c r="G21" s="14" t="e">
        <f>IF(B21=B$1,INDEX(Dots!E:E,D21),"")</f>
        <v>#VALUE!</v>
      </c>
      <c r="H21" s="15" t="e">
        <f>IF(B21=B$1,INDEX(Dots!G:G,D21),"")</f>
        <v>#VALUE!</v>
      </c>
      <c r="I21" s="15" t="e">
        <f>IF(B21=B$1,INDEX(Dots!H:H,D21),"")</f>
        <v>#VALUE!</v>
      </c>
      <c r="J21" s="15" t="e">
        <f>IF(B21=B$1,INDEX(Dots!F:F,D21),"")</f>
        <v>#VALUE!</v>
      </c>
    </row>
    <row r="22" spans="1:10" s="13" customFormat="1" hidden="1">
      <c r="A22" s="13" t="e">
        <f>IF(B22=B$1,"("&amp;H22&amp;")"&amp;" - "&amp;INDEX(Dots!D:D,D22),"")</f>
        <v>#VALUE!</v>
      </c>
      <c r="B22" s="43" t="e">
        <f>INDEX(Dots!A:A,D22)</f>
        <v>#VALUE!</v>
      </c>
      <c r="C22" s="43"/>
      <c r="D22" s="13" t="e">
        <f t="shared" si="1"/>
        <v>#VALUE!</v>
      </c>
      <c r="F22" s="14">
        <f t="shared" si="0"/>
        <v>0</v>
      </c>
      <c r="G22" s="14" t="e">
        <f>IF(B22=B$1,INDEX(Dots!E:E,D22),"")</f>
        <v>#VALUE!</v>
      </c>
      <c r="H22" s="15" t="e">
        <f>IF(B22=B$1,INDEX(Dots!G:G,D22),"")</f>
        <v>#VALUE!</v>
      </c>
      <c r="I22" s="15" t="e">
        <f>IF(B22=B$1,INDEX(Dots!H:H,D22),"")</f>
        <v>#VALUE!</v>
      </c>
      <c r="J22" s="15" t="e">
        <f>IF(B22=B$1,INDEX(Dots!F:F,D22),"")</f>
        <v>#VALUE!</v>
      </c>
    </row>
    <row r="23" spans="1:10" s="13" customFormat="1" hidden="1">
      <c r="A23" s="13" t="e">
        <f>IF(B23=B$1,"("&amp;H23&amp;")"&amp;" - "&amp;INDEX(Dots!D:D,D23),"")</f>
        <v>#VALUE!</v>
      </c>
      <c r="B23" s="43" t="e">
        <f>INDEX(Dots!A:A,D23)</f>
        <v>#VALUE!</v>
      </c>
      <c r="C23" s="43"/>
      <c r="D23" s="13" t="e">
        <f t="shared" si="1"/>
        <v>#VALUE!</v>
      </c>
      <c r="F23" s="14">
        <f t="shared" si="0"/>
        <v>0</v>
      </c>
      <c r="G23" s="14" t="e">
        <f>IF(B23=B$1,INDEX(Dots!E:E,D23),"")</f>
        <v>#VALUE!</v>
      </c>
      <c r="H23" s="15" t="e">
        <f>IF(B23=B$1,INDEX(Dots!G:G,D23),"")</f>
        <v>#VALUE!</v>
      </c>
      <c r="I23" s="15" t="e">
        <f>IF(B23=B$1,INDEX(Dots!H:H,D23),"")</f>
        <v>#VALUE!</v>
      </c>
      <c r="J23" s="15" t="e">
        <f>IF(B23=B$1,INDEX(Dots!F:F,D23),"")</f>
        <v>#VALUE!</v>
      </c>
    </row>
    <row r="24" spans="1:10" s="13" customFormat="1" hidden="1">
      <c r="A24" s="13" t="e">
        <f>IF(B24=B$1,"("&amp;H24&amp;")"&amp;" - "&amp;INDEX(Dots!D:D,D24),"")</f>
        <v>#VALUE!</v>
      </c>
      <c r="B24" s="43" t="e">
        <f>INDEX(Dots!A:A,D24)</f>
        <v>#VALUE!</v>
      </c>
      <c r="C24" s="43"/>
      <c r="D24" s="13" t="e">
        <f t="shared" si="1"/>
        <v>#VALUE!</v>
      </c>
      <c r="F24" s="14">
        <f t="shared" si="0"/>
        <v>0</v>
      </c>
      <c r="G24" s="14" t="e">
        <f>IF(B24=B$1,INDEX(Dots!E:E,D24),"")</f>
        <v>#VALUE!</v>
      </c>
      <c r="H24" s="15" t="e">
        <f>IF(B24=B$1,INDEX(Dots!G:G,D24),"")</f>
        <v>#VALUE!</v>
      </c>
      <c r="I24" s="15" t="e">
        <f>IF(B24=B$1,INDEX(Dots!H:H,D24),"")</f>
        <v>#VALUE!</v>
      </c>
      <c r="J24" s="15" t="e">
        <f>IF(B24=B$1,INDEX(Dots!F:F,D24),"")</f>
        <v>#VALUE!</v>
      </c>
    </row>
    <row r="25" spans="1:10" s="13" customFormat="1" hidden="1">
      <c r="A25" s="13" t="e">
        <f>IF(B25=B$1,"("&amp;H25&amp;")"&amp;" - "&amp;INDEX(Dots!D:D,D25),"")</f>
        <v>#VALUE!</v>
      </c>
      <c r="B25" s="43" t="e">
        <f>INDEX(Dots!A:A,D25)</f>
        <v>#VALUE!</v>
      </c>
      <c r="C25" s="43"/>
      <c r="D25" s="13" t="e">
        <f t="shared" si="1"/>
        <v>#VALUE!</v>
      </c>
      <c r="F25" s="14">
        <f t="shared" si="0"/>
        <v>0</v>
      </c>
      <c r="G25" s="14" t="e">
        <f>IF(B25=B$1,INDEX(Dots!E:E,D25),"")</f>
        <v>#VALUE!</v>
      </c>
      <c r="H25" s="15" t="e">
        <f>IF(B25=B$1,INDEX(Dots!G:G,D25),"")</f>
        <v>#VALUE!</v>
      </c>
      <c r="I25" s="15" t="e">
        <f>IF(B25=B$1,INDEX(Dots!H:H,D25),"")</f>
        <v>#VALUE!</v>
      </c>
      <c r="J25" s="15" t="e">
        <f>IF(B25=B$1,INDEX(Dots!F:F,D25),"")</f>
        <v>#VALUE!</v>
      </c>
    </row>
    <row r="26" spans="1:10" s="13" customFormat="1" hidden="1">
      <c r="A26" s="13" t="e">
        <f>IF(B26=B$1,"("&amp;H26&amp;")"&amp;" - "&amp;INDEX(Dots!D:D,D26),"")</f>
        <v>#VALUE!</v>
      </c>
      <c r="B26" s="43" t="e">
        <f>INDEX(Dots!A:A,D26)</f>
        <v>#VALUE!</v>
      </c>
      <c r="C26" s="43"/>
      <c r="D26" s="13" t="e">
        <f t="shared" si="1"/>
        <v>#VALUE!</v>
      </c>
      <c r="F26" s="14">
        <f t="shared" si="0"/>
        <v>0</v>
      </c>
      <c r="G26" s="14" t="e">
        <f>IF(B26=B$1,INDEX(Dots!E:E,D26),"")</f>
        <v>#VALUE!</v>
      </c>
      <c r="H26" s="15" t="e">
        <f>IF(B26=B$1,INDEX(Dots!G:G,D26),"")</f>
        <v>#VALUE!</v>
      </c>
      <c r="I26" s="15" t="e">
        <f>IF(B26=B$1,INDEX(Dots!H:H,D26),"")</f>
        <v>#VALUE!</v>
      </c>
      <c r="J26" s="15" t="e">
        <f>IF(B26=B$1,INDEX(Dots!F:F,D26),"")</f>
        <v>#VALUE!</v>
      </c>
    </row>
    <row r="27" spans="1:10" s="13" customFormat="1" hidden="1">
      <c r="A27" s="13" t="e">
        <f>IF(B27=B$1,"("&amp;H27&amp;")"&amp;" - "&amp;INDEX(Dots!D:D,D27),"")</f>
        <v>#VALUE!</v>
      </c>
      <c r="B27" s="43" t="e">
        <f>INDEX(Dots!A:A,D27)</f>
        <v>#VALUE!</v>
      </c>
      <c r="C27" s="43"/>
      <c r="D27" s="13" t="e">
        <f t="shared" si="1"/>
        <v>#VALUE!</v>
      </c>
      <c r="F27" s="14">
        <f t="shared" si="0"/>
        <v>0</v>
      </c>
      <c r="G27" s="14" t="e">
        <f>IF(B27=B$1,INDEX(Dots!E:E,D27),"")</f>
        <v>#VALUE!</v>
      </c>
      <c r="H27" s="15" t="e">
        <f>IF(B27=B$1,INDEX(Dots!G:G,D27),"")</f>
        <v>#VALUE!</v>
      </c>
      <c r="I27" s="15" t="e">
        <f>IF(B27=B$1,INDEX(Dots!H:H,D27),"")</f>
        <v>#VALUE!</v>
      </c>
      <c r="J27" s="15" t="e">
        <f>IF(B27=B$1,INDEX(Dots!F:F,D27),"")</f>
        <v>#VALUE!</v>
      </c>
    </row>
    <row r="28" spans="1:10" s="13" customFormat="1" hidden="1">
      <c r="A28" s="13" t="e">
        <f>IF(B28=B$1,"("&amp;H28&amp;")"&amp;" - "&amp;INDEX(Dots!D:D,D28),"")</f>
        <v>#VALUE!</v>
      </c>
      <c r="B28" s="43" t="e">
        <f>INDEX(Dots!A:A,D28)</f>
        <v>#VALUE!</v>
      </c>
      <c r="C28" s="43"/>
      <c r="D28" s="13" t="e">
        <f t="shared" si="1"/>
        <v>#VALUE!</v>
      </c>
      <c r="F28" s="14">
        <f t="shared" si="0"/>
        <v>0</v>
      </c>
      <c r="G28" s="14" t="e">
        <f>IF(B28=B$1,INDEX(Dots!E:E,D28),"")</f>
        <v>#VALUE!</v>
      </c>
      <c r="H28" s="15" t="e">
        <f>IF(B28=B$1,INDEX(Dots!G:G,D28),"")</f>
        <v>#VALUE!</v>
      </c>
      <c r="I28" s="15" t="e">
        <f>IF(B28=B$1,INDEX(Dots!H:H,D28),"")</f>
        <v>#VALUE!</v>
      </c>
      <c r="J28" s="15" t="e">
        <f>IF(B28=B$1,INDEX(Dots!F:F,D28),"")</f>
        <v>#VALUE!</v>
      </c>
    </row>
    <row r="29" spans="1:10" s="13" customFormat="1" hidden="1">
      <c r="A29" s="13" t="e">
        <f>IF(B29=B$1,"("&amp;H29&amp;")"&amp;" - "&amp;INDEX(Dots!D:D,D29),"")</f>
        <v>#VALUE!</v>
      </c>
      <c r="B29" s="43" t="e">
        <f>INDEX(Dots!A:A,D29)</f>
        <v>#VALUE!</v>
      </c>
      <c r="C29" s="43"/>
      <c r="D29" s="13" t="e">
        <f t="shared" si="1"/>
        <v>#VALUE!</v>
      </c>
      <c r="F29" s="14">
        <f t="shared" si="0"/>
        <v>0</v>
      </c>
      <c r="G29" s="14" t="e">
        <f>IF(B29=B$1,INDEX(Dots!E:E,D29),"")</f>
        <v>#VALUE!</v>
      </c>
      <c r="H29" s="15" t="e">
        <f>IF(B29=B$1,INDEX(Dots!G:G,D29),"")</f>
        <v>#VALUE!</v>
      </c>
      <c r="I29" s="15" t="e">
        <f>IF(B29=B$1,INDEX(Dots!H:H,D29),"")</f>
        <v>#VALUE!</v>
      </c>
      <c r="J29" s="15" t="e">
        <f>IF(B29=B$1,INDEX(Dots!F:F,D29),"")</f>
        <v>#VALUE!</v>
      </c>
    </row>
    <row r="30" spans="1:10" s="13" customFormat="1" hidden="1">
      <c r="A30" s="13" t="e">
        <f>IF(B30=B$1,"("&amp;H30&amp;")"&amp;" - "&amp;INDEX(Dots!D:D,D30),"")</f>
        <v>#VALUE!</v>
      </c>
      <c r="B30" s="43" t="e">
        <f>INDEX(Dots!A:A,D30)</f>
        <v>#VALUE!</v>
      </c>
      <c r="C30" s="43"/>
      <c r="D30" s="13" t="e">
        <f t="shared" si="1"/>
        <v>#VALUE!</v>
      </c>
      <c r="F30" s="14">
        <f t="shared" si="0"/>
        <v>0</v>
      </c>
      <c r="G30" s="14" t="e">
        <f>IF(B30=B$1,INDEX(Dots!E:E,D30),"")</f>
        <v>#VALUE!</v>
      </c>
      <c r="H30" s="15" t="e">
        <f>IF(B30=B$1,INDEX(Dots!G:G,D30),"")</f>
        <v>#VALUE!</v>
      </c>
      <c r="I30" s="15" t="e">
        <f>IF(B30=B$1,INDEX(Dots!H:H,D30),"")</f>
        <v>#VALUE!</v>
      </c>
      <c r="J30" s="15" t="e">
        <f>IF(B30=B$1,INDEX(Dots!F:F,D30),"")</f>
        <v>#VALUE!</v>
      </c>
    </row>
    <row r="31" spans="1:10" s="13" customFormat="1" hidden="1">
      <c r="A31" s="13" t="e">
        <f>IF(B31=B$1,"("&amp;H31&amp;")"&amp;" - "&amp;INDEX(Dots!D:D,D31),"")</f>
        <v>#VALUE!</v>
      </c>
      <c r="B31" s="43" t="e">
        <f>INDEX(Dots!A:A,D31)</f>
        <v>#VALUE!</v>
      </c>
      <c r="C31" s="43"/>
      <c r="D31" s="13" t="e">
        <f t="shared" si="1"/>
        <v>#VALUE!</v>
      </c>
      <c r="F31" s="14">
        <f t="shared" si="0"/>
        <v>0</v>
      </c>
      <c r="G31" s="14" t="e">
        <f>IF(B31=B$1,INDEX(Dots!E:E,D31),"")</f>
        <v>#VALUE!</v>
      </c>
      <c r="H31" s="15" t="e">
        <f>IF(B31=B$1,INDEX(Dots!G:G,D31),"")</f>
        <v>#VALUE!</v>
      </c>
      <c r="I31" s="15" t="e">
        <f>IF(B31=B$1,INDEX(Dots!H:H,D31),"")</f>
        <v>#VALUE!</v>
      </c>
      <c r="J31" s="15" t="e">
        <f>IF(B31=B$1,INDEX(Dots!F:F,D31),"")</f>
        <v>#VALUE!</v>
      </c>
    </row>
    <row r="32" spans="1:10" s="13" customFormat="1" hidden="1">
      <c r="A32" s="13" t="e">
        <f>IF(B32=B$1,"("&amp;H32&amp;")"&amp;" - "&amp;INDEX(Dots!D:D,D32),"")</f>
        <v>#VALUE!</v>
      </c>
      <c r="B32" s="43" t="e">
        <f>INDEX(Dots!A:A,D32)</f>
        <v>#VALUE!</v>
      </c>
      <c r="C32" s="43"/>
      <c r="D32" s="13" t="e">
        <f t="shared" si="1"/>
        <v>#VALUE!</v>
      </c>
      <c r="F32" s="14">
        <f t="shared" si="0"/>
        <v>0</v>
      </c>
      <c r="G32" s="14" t="e">
        <f>IF(B32=B$1,INDEX(Dots!E:E,D32),"")</f>
        <v>#VALUE!</v>
      </c>
      <c r="H32" s="15" t="e">
        <f>IF(B32=B$1,INDEX(Dots!G:G,D32),"")</f>
        <v>#VALUE!</v>
      </c>
      <c r="I32" s="15" t="e">
        <f>IF(B32=B$1,INDEX(Dots!H:H,D32),"")</f>
        <v>#VALUE!</v>
      </c>
      <c r="J32" s="15" t="e">
        <f>IF(B32=B$1,INDEX(Dots!F:F,D32),"")</f>
        <v>#VALUE!</v>
      </c>
    </row>
    <row r="33" spans="1:10" s="13" customFormat="1" hidden="1">
      <c r="A33" s="13" t="e">
        <f>IF(B33=B$1,"("&amp;H33&amp;")"&amp;" - "&amp;INDEX(Dots!D:D,D33),"")</f>
        <v>#VALUE!</v>
      </c>
      <c r="B33" s="43" t="e">
        <f>INDEX(Dots!A:A,D33)</f>
        <v>#VALUE!</v>
      </c>
      <c r="C33" s="43"/>
      <c r="D33" s="13" t="e">
        <f t="shared" si="1"/>
        <v>#VALUE!</v>
      </c>
      <c r="F33" s="14">
        <f t="shared" si="0"/>
        <v>0</v>
      </c>
      <c r="G33" s="14" t="e">
        <f>IF(B33=B$1,INDEX(Dots!E:E,D33),"")</f>
        <v>#VALUE!</v>
      </c>
      <c r="H33" s="15" t="e">
        <f>IF(B33=B$1,INDEX(Dots!G:G,D33),"")</f>
        <v>#VALUE!</v>
      </c>
      <c r="I33" s="15" t="e">
        <f>IF(B33=B$1,INDEX(Dots!H:H,D33),"")</f>
        <v>#VALUE!</v>
      </c>
      <c r="J33" s="15" t="e">
        <f>IF(B33=B$1,INDEX(Dots!F:F,D33),"")</f>
        <v>#VALUE!</v>
      </c>
    </row>
    <row r="34" spans="1:10" s="13" customFormat="1" hidden="1">
      <c r="A34" s="13" t="e">
        <f>IF(B34=B$1,"("&amp;H34&amp;")"&amp;" - "&amp;INDEX(Dots!D:D,D34),"")</f>
        <v>#VALUE!</v>
      </c>
      <c r="B34" s="43" t="e">
        <f>INDEX(Dots!A:A,D34)</f>
        <v>#VALUE!</v>
      </c>
      <c r="C34" s="43"/>
      <c r="D34" s="13" t="e">
        <f t="shared" si="1"/>
        <v>#VALUE!</v>
      </c>
      <c r="F34" s="14">
        <f t="shared" ref="F34:F65" si="2">SUMIF(A$125:A$20010,A34,G$125:G$20010)</f>
        <v>0</v>
      </c>
      <c r="G34" s="14" t="e">
        <f>IF(B34=B$1,INDEX(Dots!E:E,D34),"")</f>
        <v>#VALUE!</v>
      </c>
      <c r="H34" s="15" t="e">
        <f>IF(B34=B$1,INDEX(Dots!G:G,D34),"")</f>
        <v>#VALUE!</v>
      </c>
      <c r="I34" s="15" t="e">
        <f>IF(B34=B$1,INDEX(Dots!H:H,D34),"")</f>
        <v>#VALUE!</v>
      </c>
      <c r="J34" s="15" t="e">
        <f>IF(B34=B$1,INDEX(Dots!F:F,D34),"")</f>
        <v>#VALUE!</v>
      </c>
    </row>
    <row r="35" spans="1:10" s="13" customFormat="1" hidden="1">
      <c r="A35" s="13" t="e">
        <f>IF(B35=B$1,"("&amp;H35&amp;")"&amp;" - "&amp;INDEX(Dots!D:D,D35),"")</f>
        <v>#VALUE!</v>
      </c>
      <c r="B35" s="43" t="e">
        <f>INDEX(Dots!A:A,D35)</f>
        <v>#VALUE!</v>
      </c>
      <c r="C35" s="43"/>
      <c r="D35" s="13" t="e">
        <f t="shared" si="1"/>
        <v>#VALUE!</v>
      </c>
      <c r="F35" s="14">
        <f t="shared" si="2"/>
        <v>0</v>
      </c>
      <c r="G35" s="14" t="e">
        <f>IF(B35=B$1,INDEX(Dots!E:E,D35),"")</f>
        <v>#VALUE!</v>
      </c>
      <c r="H35" s="15" t="e">
        <f>IF(B35=B$1,INDEX(Dots!G:G,D35),"")</f>
        <v>#VALUE!</v>
      </c>
      <c r="I35" s="15" t="e">
        <f>IF(B35=B$1,INDEX(Dots!H:H,D35),"")</f>
        <v>#VALUE!</v>
      </c>
      <c r="J35" s="15" t="e">
        <f>IF(B35=B$1,INDEX(Dots!F:F,D35),"")</f>
        <v>#VALUE!</v>
      </c>
    </row>
    <row r="36" spans="1:10" s="13" customFormat="1" hidden="1">
      <c r="A36" s="13" t="e">
        <f>IF(B36=B$1,"("&amp;H36&amp;")"&amp;" - "&amp;INDEX(Dots!D:D,D36),"")</f>
        <v>#VALUE!</v>
      </c>
      <c r="B36" s="43" t="e">
        <f>INDEX(Dots!A:A,D36)</f>
        <v>#VALUE!</v>
      </c>
      <c r="C36" s="43"/>
      <c r="D36" s="13" t="e">
        <f t="shared" si="1"/>
        <v>#VALUE!</v>
      </c>
      <c r="F36" s="14">
        <f t="shared" si="2"/>
        <v>0</v>
      </c>
      <c r="G36" s="14" t="e">
        <f>IF(B36=B$1,INDEX(Dots!E:E,D36),"")</f>
        <v>#VALUE!</v>
      </c>
      <c r="H36" s="15" t="e">
        <f>IF(B36=B$1,INDEX(Dots!G:G,D36),"")</f>
        <v>#VALUE!</v>
      </c>
      <c r="I36" s="15" t="e">
        <f>IF(B36=B$1,INDEX(Dots!H:H,D36),"")</f>
        <v>#VALUE!</v>
      </c>
      <c r="J36" s="15" t="e">
        <f>IF(B36=B$1,INDEX(Dots!F:F,D36),"")</f>
        <v>#VALUE!</v>
      </c>
    </row>
    <row r="37" spans="1:10" s="13" customFormat="1" hidden="1">
      <c r="A37" s="13" t="e">
        <f>IF(B37=B$1,"("&amp;H37&amp;")"&amp;" - "&amp;INDEX(Dots!D:D,D37),"")</f>
        <v>#VALUE!</v>
      </c>
      <c r="B37" s="43" t="e">
        <f>INDEX(Dots!A:A,D37)</f>
        <v>#VALUE!</v>
      </c>
      <c r="C37" s="43"/>
      <c r="D37" s="13" t="e">
        <f t="shared" si="1"/>
        <v>#VALUE!</v>
      </c>
      <c r="F37" s="14">
        <f t="shared" si="2"/>
        <v>0</v>
      </c>
      <c r="G37" s="14" t="e">
        <f>IF(B37=B$1,INDEX(Dots!E:E,D37),"")</f>
        <v>#VALUE!</v>
      </c>
      <c r="H37" s="15" t="e">
        <f>IF(B37=B$1,INDEX(Dots!G:G,D37),"")</f>
        <v>#VALUE!</v>
      </c>
      <c r="I37" s="15" t="e">
        <f>IF(B37=B$1,INDEX(Dots!H:H,D37),"")</f>
        <v>#VALUE!</v>
      </c>
      <c r="J37" s="15" t="e">
        <f>IF(B37=B$1,INDEX(Dots!F:F,D37),"")</f>
        <v>#VALUE!</v>
      </c>
    </row>
    <row r="38" spans="1:10" s="13" customFormat="1" hidden="1">
      <c r="A38" s="13" t="e">
        <f>IF(B38=B$1,"("&amp;H38&amp;")"&amp;" - "&amp;INDEX(Dots!D:D,D38),"")</f>
        <v>#VALUE!</v>
      </c>
      <c r="B38" s="43" t="e">
        <f>INDEX(Dots!A:A,D38)</f>
        <v>#VALUE!</v>
      </c>
      <c r="C38" s="43"/>
      <c r="D38" s="13" t="e">
        <f t="shared" si="1"/>
        <v>#VALUE!</v>
      </c>
      <c r="F38" s="14">
        <f t="shared" si="2"/>
        <v>0</v>
      </c>
      <c r="G38" s="14" t="e">
        <f>IF(B38=B$1,INDEX(Dots!E:E,D38),"")</f>
        <v>#VALUE!</v>
      </c>
      <c r="H38" s="15" t="e">
        <f>IF(B38=B$1,INDEX(Dots!G:G,D38),"")</f>
        <v>#VALUE!</v>
      </c>
      <c r="I38" s="15" t="e">
        <f>IF(B38=B$1,INDEX(Dots!H:H,D38),"")</f>
        <v>#VALUE!</v>
      </c>
      <c r="J38" s="15" t="e">
        <f>IF(B38=B$1,INDEX(Dots!F:F,D38),"")</f>
        <v>#VALUE!</v>
      </c>
    </row>
    <row r="39" spans="1:10" s="13" customFormat="1" hidden="1">
      <c r="A39" s="13" t="e">
        <f>IF(B39=B$1,"("&amp;H39&amp;")"&amp;" - "&amp;INDEX(Dots!D:D,D39),"")</f>
        <v>#VALUE!</v>
      </c>
      <c r="B39" s="43" t="e">
        <f>INDEX(Dots!A:A,D39)</f>
        <v>#VALUE!</v>
      </c>
      <c r="C39" s="43"/>
      <c r="D39" s="13" t="e">
        <f t="shared" si="1"/>
        <v>#VALUE!</v>
      </c>
      <c r="F39" s="14">
        <f t="shared" si="2"/>
        <v>0</v>
      </c>
      <c r="G39" s="14" t="e">
        <f>IF(B39=B$1,INDEX(Dots!E:E,D39),"")</f>
        <v>#VALUE!</v>
      </c>
      <c r="H39" s="15" t="e">
        <f>IF(B39=B$1,INDEX(Dots!G:G,D39),"")</f>
        <v>#VALUE!</v>
      </c>
      <c r="I39" s="15" t="e">
        <f>IF(B39=B$1,INDEX(Dots!H:H,D39),"")</f>
        <v>#VALUE!</v>
      </c>
      <c r="J39" s="15" t="e">
        <f>IF(B39=B$1,INDEX(Dots!F:F,D39),"")</f>
        <v>#VALUE!</v>
      </c>
    </row>
    <row r="40" spans="1:10" s="13" customFormat="1" hidden="1">
      <c r="A40" s="13" t="e">
        <f>IF(B40=B$1,"("&amp;H40&amp;")"&amp;" - "&amp;INDEX(Dots!D:D,D40),"")</f>
        <v>#VALUE!</v>
      </c>
      <c r="B40" s="43" t="e">
        <f>INDEX(Dots!A:A,D40)</f>
        <v>#VALUE!</v>
      </c>
      <c r="C40" s="43"/>
      <c r="D40" s="13" t="e">
        <f t="shared" si="1"/>
        <v>#VALUE!</v>
      </c>
      <c r="F40" s="14">
        <f t="shared" si="2"/>
        <v>0</v>
      </c>
      <c r="G40" s="14" t="e">
        <f>IF(B40=B$1,INDEX(Dots!E:E,D40),"")</f>
        <v>#VALUE!</v>
      </c>
      <c r="H40" s="15" t="e">
        <f>IF(B40=B$1,INDEX(Dots!G:G,D40),"")</f>
        <v>#VALUE!</v>
      </c>
      <c r="I40" s="15" t="e">
        <f>IF(B40=B$1,INDEX(Dots!H:H,D40),"")</f>
        <v>#VALUE!</v>
      </c>
      <c r="J40" s="15" t="e">
        <f>IF(B40=B$1,INDEX(Dots!F:F,D40),"")</f>
        <v>#VALUE!</v>
      </c>
    </row>
    <row r="41" spans="1:10" s="13" customFormat="1" hidden="1">
      <c r="A41" s="13" t="e">
        <f>IF(B41=B$1,"("&amp;H41&amp;")"&amp;" - "&amp;INDEX(Dots!D:D,D41),"")</f>
        <v>#VALUE!</v>
      </c>
      <c r="B41" s="43" t="e">
        <f>INDEX(Dots!A:A,D41)</f>
        <v>#VALUE!</v>
      </c>
      <c r="C41" s="43"/>
      <c r="D41" s="13" t="e">
        <f t="shared" si="1"/>
        <v>#VALUE!</v>
      </c>
      <c r="F41" s="14">
        <f t="shared" si="2"/>
        <v>0</v>
      </c>
      <c r="G41" s="14" t="e">
        <f>IF(B41=B$1,INDEX(Dots!E:E,D41),"")</f>
        <v>#VALUE!</v>
      </c>
      <c r="H41" s="15" t="e">
        <f>IF(B41=B$1,INDEX(Dots!G:G,D41),"")</f>
        <v>#VALUE!</v>
      </c>
      <c r="I41" s="15" t="e">
        <f>IF(B41=B$1,INDEX(Dots!H:H,D41),"")</f>
        <v>#VALUE!</v>
      </c>
      <c r="J41" s="15" t="e">
        <f>IF(B41=B$1,INDEX(Dots!F:F,D41),"")</f>
        <v>#VALUE!</v>
      </c>
    </row>
    <row r="42" spans="1:10" s="13" customFormat="1" hidden="1">
      <c r="A42" s="13" t="e">
        <f>IF(B42=B$1,"("&amp;H42&amp;")"&amp;" - "&amp;INDEX(Dots!D:D,D42),"")</f>
        <v>#VALUE!</v>
      </c>
      <c r="B42" s="43" t="e">
        <f>INDEX(Dots!A:A,D42)</f>
        <v>#VALUE!</v>
      </c>
      <c r="C42" s="43"/>
      <c r="D42" s="13" t="e">
        <f t="shared" si="1"/>
        <v>#VALUE!</v>
      </c>
      <c r="F42" s="14">
        <f t="shared" si="2"/>
        <v>0</v>
      </c>
      <c r="G42" s="14" t="e">
        <f>IF(B42=B$1,INDEX(Dots!E:E,D42),"")</f>
        <v>#VALUE!</v>
      </c>
      <c r="H42" s="15" t="e">
        <f>IF(B42=B$1,INDEX(Dots!G:G,D42),"")</f>
        <v>#VALUE!</v>
      </c>
      <c r="I42" s="15" t="e">
        <f>IF(B42=B$1,INDEX(Dots!H:H,D42),"")</f>
        <v>#VALUE!</v>
      </c>
      <c r="J42" s="15" t="e">
        <f>IF(B42=B$1,INDEX(Dots!F:F,D42),"")</f>
        <v>#VALUE!</v>
      </c>
    </row>
    <row r="43" spans="1:10" s="13" customFormat="1" hidden="1">
      <c r="A43" s="13" t="e">
        <f>IF(B43=B$1,"("&amp;H43&amp;")"&amp;" - "&amp;INDEX(Dots!D:D,D43),"")</f>
        <v>#VALUE!</v>
      </c>
      <c r="B43" s="43" t="e">
        <f>INDEX(Dots!A:A,D43)</f>
        <v>#VALUE!</v>
      </c>
      <c r="C43" s="43"/>
      <c r="D43" s="13" t="e">
        <f t="shared" si="1"/>
        <v>#VALUE!</v>
      </c>
      <c r="F43" s="14">
        <f t="shared" si="2"/>
        <v>0</v>
      </c>
      <c r="G43" s="14" t="e">
        <f>IF(B43=B$1,INDEX(Dots!E:E,D43),"")</f>
        <v>#VALUE!</v>
      </c>
      <c r="H43" s="15" t="e">
        <f>IF(B43=B$1,INDEX(Dots!G:G,D43),"")</f>
        <v>#VALUE!</v>
      </c>
      <c r="I43" s="15" t="e">
        <f>IF(B43=B$1,INDEX(Dots!H:H,D43),"")</f>
        <v>#VALUE!</v>
      </c>
      <c r="J43" s="15" t="e">
        <f>IF(B43=B$1,INDEX(Dots!F:F,D43),"")</f>
        <v>#VALUE!</v>
      </c>
    </row>
    <row r="44" spans="1:10" s="13" customFormat="1" hidden="1">
      <c r="A44" s="13" t="e">
        <f>IF(B44=B$1,"("&amp;H44&amp;")"&amp;" - "&amp;INDEX(Dots!D:D,D44),"")</f>
        <v>#VALUE!</v>
      </c>
      <c r="B44" s="43" t="e">
        <f>INDEX(Dots!A:A,D44)</f>
        <v>#VALUE!</v>
      </c>
      <c r="C44" s="43"/>
      <c r="D44" s="13" t="e">
        <f t="shared" si="1"/>
        <v>#VALUE!</v>
      </c>
      <c r="F44" s="14">
        <f t="shared" si="2"/>
        <v>0</v>
      </c>
      <c r="G44" s="14" t="e">
        <f>IF(B44=B$1,INDEX(Dots!E:E,D44),"")</f>
        <v>#VALUE!</v>
      </c>
      <c r="H44" s="15" t="e">
        <f>IF(B44=B$1,INDEX(Dots!G:G,D44),"")</f>
        <v>#VALUE!</v>
      </c>
      <c r="I44" s="15" t="e">
        <f>IF(B44=B$1,INDEX(Dots!H:H,D44),"")</f>
        <v>#VALUE!</v>
      </c>
      <c r="J44" s="15" t="e">
        <f>IF(B44=B$1,INDEX(Dots!F:F,D44),"")</f>
        <v>#VALUE!</v>
      </c>
    </row>
    <row r="45" spans="1:10" s="13" customFormat="1" hidden="1">
      <c r="A45" s="13" t="e">
        <f>IF(B45=B$1,"("&amp;H45&amp;")"&amp;" - "&amp;INDEX(Dots!D:D,D45),"")</f>
        <v>#VALUE!</v>
      </c>
      <c r="B45" s="43" t="e">
        <f>INDEX(Dots!A:A,D45)</f>
        <v>#VALUE!</v>
      </c>
      <c r="C45" s="43"/>
      <c r="D45" s="13" t="e">
        <f t="shared" si="1"/>
        <v>#VALUE!</v>
      </c>
      <c r="F45" s="14">
        <f t="shared" si="2"/>
        <v>0</v>
      </c>
      <c r="G45" s="14" t="e">
        <f>IF(B45=B$1,INDEX(Dots!E:E,D45),"")</f>
        <v>#VALUE!</v>
      </c>
      <c r="H45" s="15" t="e">
        <f>IF(B45=B$1,INDEX(Dots!G:G,D45),"")</f>
        <v>#VALUE!</v>
      </c>
      <c r="I45" s="15" t="e">
        <f>IF(B45=B$1,INDEX(Dots!H:H,D45),"")</f>
        <v>#VALUE!</v>
      </c>
      <c r="J45" s="15" t="e">
        <f>IF(B45=B$1,INDEX(Dots!F:F,D45),"")</f>
        <v>#VALUE!</v>
      </c>
    </row>
    <row r="46" spans="1:10" s="13" customFormat="1" hidden="1">
      <c r="A46" s="13" t="e">
        <f>IF(B46=B$1,"("&amp;H46&amp;")"&amp;" - "&amp;INDEX(Dots!D:D,D46),"")</f>
        <v>#VALUE!</v>
      </c>
      <c r="B46" s="43" t="e">
        <f>INDEX(Dots!A:A,D46)</f>
        <v>#VALUE!</v>
      </c>
      <c r="C46" s="43"/>
      <c r="D46" s="13" t="e">
        <f t="shared" si="1"/>
        <v>#VALUE!</v>
      </c>
      <c r="F46" s="14">
        <f t="shared" si="2"/>
        <v>0</v>
      </c>
      <c r="G46" s="14" t="e">
        <f>IF(B46=B$1,INDEX(Dots!E:E,D46),"")</f>
        <v>#VALUE!</v>
      </c>
      <c r="H46" s="15" t="e">
        <f>IF(B46=B$1,INDEX(Dots!G:G,D46),"")</f>
        <v>#VALUE!</v>
      </c>
      <c r="I46" s="15" t="e">
        <f>IF(B46=B$1,INDEX(Dots!H:H,D46),"")</f>
        <v>#VALUE!</v>
      </c>
      <c r="J46" s="15" t="e">
        <f>IF(B46=B$1,INDEX(Dots!F:F,D46),"")</f>
        <v>#VALUE!</v>
      </c>
    </row>
    <row r="47" spans="1:10" s="13" customFormat="1" hidden="1">
      <c r="A47" s="13" t="e">
        <f>IF(B47=B$1,"("&amp;H47&amp;")"&amp;" - "&amp;INDEX(Dots!D:D,D47),"")</f>
        <v>#VALUE!</v>
      </c>
      <c r="B47" s="43" t="e">
        <f>INDEX(Dots!A:A,D47)</f>
        <v>#VALUE!</v>
      </c>
      <c r="C47" s="43"/>
      <c r="D47" s="13" t="e">
        <f t="shared" si="1"/>
        <v>#VALUE!</v>
      </c>
      <c r="F47" s="14">
        <f t="shared" si="2"/>
        <v>0</v>
      </c>
      <c r="G47" s="14" t="e">
        <f>IF(B47=B$1,INDEX(Dots!E:E,D47),"")</f>
        <v>#VALUE!</v>
      </c>
      <c r="H47" s="15" t="e">
        <f>IF(B47=B$1,INDEX(Dots!G:G,D47),"")</f>
        <v>#VALUE!</v>
      </c>
      <c r="I47" s="15" t="e">
        <f>IF(B47=B$1,INDEX(Dots!H:H,D47),"")</f>
        <v>#VALUE!</v>
      </c>
      <c r="J47" s="15" t="e">
        <f>IF(B47=B$1,INDEX(Dots!F:F,D47),"")</f>
        <v>#VALUE!</v>
      </c>
    </row>
    <row r="48" spans="1:10" s="13" customFormat="1" hidden="1">
      <c r="A48" s="13" t="e">
        <f>IF(B48=B$1,"("&amp;H48&amp;")"&amp;" - "&amp;INDEX(Dots!D:D,D48),"")</f>
        <v>#VALUE!</v>
      </c>
      <c r="B48" s="43" t="e">
        <f>INDEX(Dots!A:A,D48)</f>
        <v>#VALUE!</v>
      </c>
      <c r="C48" s="43"/>
      <c r="D48" s="13" t="e">
        <f t="shared" si="1"/>
        <v>#VALUE!</v>
      </c>
      <c r="F48" s="14">
        <f t="shared" si="2"/>
        <v>0</v>
      </c>
      <c r="G48" s="14" t="e">
        <f>IF(B48=B$1,INDEX(Dots!E:E,D48),"")</f>
        <v>#VALUE!</v>
      </c>
      <c r="H48" s="15" t="e">
        <f>IF(B48=B$1,INDEX(Dots!G:G,D48),"")</f>
        <v>#VALUE!</v>
      </c>
      <c r="I48" s="15" t="e">
        <f>IF(B48=B$1,INDEX(Dots!H:H,D48),"")</f>
        <v>#VALUE!</v>
      </c>
      <c r="J48" s="15" t="e">
        <f>IF(B48=B$1,INDEX(Dots!F:F,D48),"")</f>
        <v>#VALUE!</v>
      </c>
    </row>
    <row r="49" spans="1:10" s="13" customFormat="1" hidden="1">
      <c r="A49" s="13" t="e">
        <f>IF(B49=B$1,"("&amp;H49&amp;")"&amp;" - "&amp;INDEX(Dots!D:D,D49),"")</f>
        <v>#VALUE!</v>
      </c>
      <c r="B49" s="43" t="e">
        <f>INDEX(Dots!A:A,D49)</f>
        <v>#VALUE!</v>
      </c>
      <c r="C49" s="43"/>
      <c r="D49" s="13" t="e">
        <f t="shared" si="1"/>
        <v>#VALUE!</v>
      </c>
      <c r="F49" s="14">
        <f t="shared" si="2"/>
        <v>0</v>
      </c>
      <c r="G49" s="14" t="e">
        <f>IF(B49=B$1,INDEX(Dots!E:E,D49),"")</f>
        <v>#VALUE!</v>
      </c>
      <c r="H49" s="15" t="e">
        <f>IF(B49=B$1,INDEX(Dots!G:G,D49),"")</f>
        <v>#VALUE!</v>
      </c>
      <c r="I49" s="15" t="e">
        <f>IF(B49=B$1,INDEX(Dots!H:H,D49),"")</f>
        <v>#VALUE!</v>
      </c>
      <c r="J49" s="15" t="e">
        <f>IF(B49=B$1,INDEX(Dots!F:F,D49),"")</f>
        <v>#VALUE!</v>
      </c>
    </row>
    <row r="50" spans="1:10" s="13" customFormat="1" hidden="1">
      <c r="A50" s="13" t="e">
        <f>IF(B50=B$1,"("&amp;H50&amp;")"&amp;" - "&amp;INDEX(Dots!D:D,D50),"")</f>
        <v>#VALUE!</v>
      </c>
      <c r="B50" s="43" t="e">
        <f>INDEX(Dots!A:A,D50)</f>
        <v>#VALUE!</v>
      </c>
      <c r="C50" s="43"/>
      <c r="D50" s="13" t="e">
        <f t="shared" si="1"/>
        <v>#VALUE!</v>
      </c>
      <c r="F50" s="14">
        <f t="shared" si="2"/>
        <v>0</v>
      </c>
      <c r="G50" s="14" t="e">
        <f>IF(B50=B$1,INDEX(Dots!E:E,D50),"")</f>
        <v>#VALUE!</v>
      </c>
      <c r="H50" s="15" t="e">
        <f>IF(B50=B$1,INDEX(Dots!G:G,D50),"")</f>
        <v>#VALUE!</v>
      </c>
      <c r="I50" s="15" t="e">
        <f>IF(B50=B$1,INDEX(Dots!H:H,D50),"")</f>
        <v>#VALUE!</v>
      </c>
      <c r="J50" s="15" t="e">
        <f>IF(B50=B$1,INDEX(Dots!F:F,D50),"")</f>
        <v>#VALUE!</v>
      </c>
    </row>
    <row r="51" spans="1:10" s="13" customFormat="1" hidden="1">
      <c r="A51" s="13" t="e">
        <f>IF(B51=B$1,"("&amp;H51&amp;")"&amp;" - "&amp;INDEX(Dots!D:D,D51),"")</f>
        <v>#VALUE!</v>
      </c>
      <c r="B51" s="43" t="e">
        <f>INDEX(Dots!A:A,D51)</f>
        <v>#VALUE!</v>
      </c>
      <c r="C51" s="43"/>
      <c r="D51" s="13" t="e">
        <f t="shared" si="1"/>
        <v>#VALUE!</v>
      </c>
      <c r="F51" s="14">
        <f t="shared" si="2"/>
        <v>0</v>
      </c>
      <c r="G51" s="14" t="e">
        <f>IF(B51=B$1,INDEX(Dots!E:E,D51),"")</f>
        <v>#VALUE!</v>
      </c>
      <c r="H51" s="15" t="e">
        <f>IF(B51=B$1,INDEX(Dots!G:G,D51),"")</f>
        <v>#VALUE!</v>
      </c>
      <c r="I51" s="15" t="e">
        <f>IF(B51=B$1,INDEX(Dots!H:H,D51),"")</f>
        <v>#VALUE!</v>
      </c>
      <c r="J51" s="15" t="e">
        <f>IF(B51=B$1,INDEX(Dots!F:F,D51),"")</f>
        <v>#VALUE!</v>
      </c>
    </row>
    <row r="52" spans="1:10" s="13" customFormat="1" hidden="1">
      <c r="A52" s="13" t="e">
        <f>IF(B52=B$1,"("&amp;H52&amp;")"&amp;" - "&amp;INDEX(Dots!D:D,D52),"")</f>
        <v>#VALUE!</v>
      </c>
      <c r="B52" s="43" t="e">
        <f>INDEX(Dots!A:A,D52)</f>
        <v>#VALUE!</v>
      </c>
      <c r="C52" s="43"/>
      <c r="D52" s="13" t="e">
        <f t="shared" si="1"/>
        <v>#VALUE!</v>
      </c>
      <c r="F52" s="14">
        <f t="shared" si="2"/>
        <v>0</v>
      </c>
      <c r="G52" s="14" t="e">
        <f>IF(B52=B$1,INDEX(Dots!E:E,D52),"")</f>
        <v>#VALUE!</v>
      </c>
      <c r="H52" s="15" t="e">
        <f>IF(B52=B$1,INDEX(Dots!G:G,D52),"")</f>
        <v>#VALUE!</v>
      </c>
      <c r="I52" s="15" t="e">
        <f>IF(B52=B$1,INDEX(Dots!H:H,D52),"")</f>
        <v>#VALUE!</v>
      </c>
      <c r="J52" s="15" t="e">
        <f>IF(B52=B$1,INDEX(Dots!F:F,D52),"")</f>
        <v>#VALUE!</v>
      </c>
    </row>
    <row r="53" spans="1:10" s="13" customFormat="1" hidden="1">
      <c r="A53" s="13" t="e">
        <f>IF(B53=B$1,"("&amp;H53&amp;")"&amp;" - "&amp;INDEX(Dots!D:D,D53),"")</f>
        <v>#VALUE!</v>
      </c>
      <c r="B53" s="43" t="e">
        <f>INDEX(Dots!A:A,D53)</f>
        <v>#VALUE!</v>
      </c>
      <c r="C53" s="43"/>
      <c r="D53" s="13" t="e">
        <f t="shared" si="1"/>
        <v>#VALUE!</v>
      </c>
      <c r="F53" s="14">
        <f t="shared" si="2"/>
        <v>0</v>
      </c>
      <c r="G53" s="14" t="e">
        <f>IF(B53=B$1,INDEX(Dots!E:E,D53),"")</f>
        <v>#VALUE!</v>
      </c>
      <c r="H53" s="15" t="e">
        <f>IF(B53=B$1,INDEX(Dots!G:G,D53),"")</f>
        <v>#VALUE!</v>
      </c>
      <c r="I53" s="15" t="e">
        <f>IF(B53=B$1,INDEX(Dots!H:H,D53),"")</f>
        <v>#VALUE!</v>
      </c>
      <c r="J53" s="15" t="e">
        <f>IF(B53=B$1,INDEX(Dots!F:F,D53),"")</f>
        <v>#VALUE!</v>
      </c>
    </row>
    <row r="54" spans="1:10" s="13" customFormat="1" hidden="1">
      <c r="A54" s="13" t="e">
        <f>IF(B54=B$1,"("&amp;H54&amp;")"&amp;" - "&amp;INDEX(Dots!D:D,D54),"")</f>
        <v>#VALUE!</v>
      </c>
      <c r="B54" s="43" t="e">
        <f>INDEX(Dots!A:A,D54)</f>
        <v>#VALUE!</v>
      </c>
      <c r="C54" s="43"/>
      <c r="D54" s="13" t="e">
        <f t="shared" si="1"/>
        <v>#VALUE!</v>
      </c>
      <c r="F54" s="14">
        <f t="shared" si="2"/>
        <v>0</v>
      </c>
      <c r="G54" s="14" t="e">
        <f>IF(B54=B$1,INDEX(Dots!E:E,D54),"")</f>
        <v>#VALUE!</v>
      </c>
      <c r="H54" s="15" t="e">
        <f>IF(B54=B$1,INDEX(Dots!G:G,D54),"")</f>
        <v>#VALUE!</v>
      </c>
      <c r="I54" s="15" t="e">
        <f>IF(B54=B$1,INDEX(Dots!H:H,D54),"")</f>
        <v>#VALUE!</v>
      </c>
      <c r="J54" s="15" t="e">
        <f>IF(B54=B$1,INDEX(Dots!F:F,D54),"")</f>
        <v>#VALUE!</v>
      </c>
    </row>
    <row r="55" spans="1:10" s="13" customFormat="1" hidden="1">
      <c r="A55" s="13" t="e">
        <f>IF(B55=B$1,"("&amp;H55&amp;")"&amp;" - "&amp;INDEX(Dots!D:D,D55),"")</f>
        <v>#VALUE!</v>
      </c>
      <c r="B55" s="43" t="e">
        <f>INDEX(Dots!A:A,D55)</f>
        <v>#VALUE!</v>
      </c>
      <c r="C55" s="43"/>
      <c r="D55" s="13" t="e">
        <f t="shared" si="1"/>
        <v>#VALUE!</v>
      </c>
      <c r="F55" s="14">
        <f t="shared" si="2"/>
        <v>0</v>
      </c>
      <c r="G55" s="14" t="e">
        <f>IF(B55=B$1,INDEX(Dots!E:E,D55),"")</f>
        <v>#VALUE!</v>
      </c>
      <c r="H55" s="15" t="e">
        <f>IF(B55=B$1,INDEX(Dots!G:G,D55),"")</f>
        <v>#VALUE!</v>
      </c>
      <c r="I55" s="15" t="e">
        <f>IF(B55=B$1,INDEX(Dots!H:H,D55),"")</f>
        <v>#VALUE!</v>
      </c>
      <c r="J55" s="15" t="e">
        <f>IF(B55=B$1,INDEX(Dots!F:F,D55),"")</f>
        <v>#VALUE!</v>
      </c>
    </row>
    <row r="56" spans="1:10" s="13" customFormat="1" hidden="1">
      <c r="A56" s="13" t="e">
        <f>IF(B56=B$1,"("&amp;H56&amp;")"&amp;" - "&amp;INDEX(Dots!D:D,D56),"")</f>
        <v>#VALUE!</v>
      </c>
      <c r="B56" s="43" t="e">
        <f>INDEX(Dots!A:A,D56)</f>
        <v>#VALUE!</v>
      </c>
      <c r="C56" s="43"/>
      <c r="D56" s="13" t="e">
        <f t="shared" si="1"/>
        <v>#VALUE!</v>
      </c>
      <c r="F56" s="14">
        <f t="shared" si="2"/>
        <v>0</v>
      </c>
      <c r="G56" s="14" t="e">
        <f>IF(B56=B$1,INDEX(Dots!E:E,D56),"")</f>
        <v>#VALUE!</v>
      </c>
      <c r="H56" s="15" t="e">
        <f>IF(B56=B$1,INDEX(Dots!G:G,D56),"")</f>
        <v>#VALUE!</v>
      </c>
      <c r="I56" s="15" t="e">
        <f>IF(B56=B$1,INDEX(Dots!H:H,D56),"")</f>
        <v>#VALUE!</v>
      </c>
      <c r="J56" s="15" t="e">
        <f>IF(B56=B$1,INDEX(Dots!F:F,D56),"")</f>
        <v>#VALUE!</v>
      </c>
    </row>
    <row r="57" spans="1:10" s="13" customFormat="1" hidden="1">
      <c r="A57" s="13" t="e">
        <f>IF(B57=B$1,"("&amp;H57&amp;")"&amp;" - "&amp;INDEX(Dots!D:D,D57),"")</f>
        <v>#VALUE!</v>
      </c>
      <c r="B57" s="43" t="e">
        <f>INDEX(Dots!A:A,D57)</f>
        <v>#VALUE!</v>
      </c>
      <c r="C57" s="43"/>
      <c r="D57" s="13" t="e">
        <f t="shared" si="1"/>
        <v>#VALUE!</v>
      </c>
      <c r="F57" s="14">
        <f t="shared" si="2"/>
        <v>0</v>
      </c>
      <c r="G57" s="14" t="e">
        <f>IF(B57=B$1,INDEX(Dots!E:E,D57),"")</f>
        <v>#VALUE!</v>
      </c>
      <c r="H57" s="15" t="e">
        <f>IF(B57=B$1,INDEX(Dots!G:G,D57),"")</f>
        <v>#VALUE!</v>
      </c>
      <c r="I57" s="15" t="e">
        <f>IF(B57=B$1,INDEX(Dots!H:H,D57),"")</f>
        <v>#VALUE!</v>
      </c>
      <c r="J57" s="15" t="e">
        <f>IF(B57=B$1,INDEX(Dots!F:F,D57),"")</f>
        <v>#VALUE!</v>
      </c>
    </row>
    <row r="58" spans="1:10" s="13" customFormat="1" hidden="1">
      <c r="A58" s="13" t="e">
        <f>IF(B58=B$1,"("&amp;H58&amp;")"&amp;" - "&amp;INDEX(Dots!D:D,D58),"")</f>
        <v>#VALUE!</v>
      </c>
      <c r="B58" s="43" t="e">
        <f>INDEX(Dots!A:A,D58)</f>
        <v>#VALUE!</v>
      </c>
      <c r="C58" s="43"/>
      <c r="D58" s="13" t="e">
        <f t="shared" si="1"/>
        <v>#VALUE!</v>
      </c>
      <c r="F58" s="14">
        <f t="shared" si="2"/>
        <v>0</v>
      </c>
      <c r="G58" s="14" t="e">
        <f>IF(B58=B$1,INDEX(Dots!E:E,D58),"")</f>
        <v>#VALUE!</v>
      </c>
      <c r="H58" s="15" t="e">
        <f>IF(B58=B$1,INDEX(Dots!G:G,D58),"")</f>
        <v>#VALUE!</v>
      </c>
      <c r="I58" s="15" t="e">
        <f>IF(B58=B$1,INDEX(Dots!H:H,D58),"")</f>
        <v>#VALUE!</v>
      </c>
      <c r="J58" s="15" t="e">
        <f>IF(B58=B$1,INDEX(Dots!F:F,D58),"")</f>
        <v>#VALUE!</v>
      </c>
    </row>
    <row r="59" spans="1:10" s="13" customFormat="1" hidden="1">
      <c r="A59" s="13" t="e">
        <f>IF(B59=B$1,"("&amp;H59&amp;")"&amp;" - "&amp;INDEX(Dots!D:D,D59),"")</f>
        <v>#VALUE!</v>
      </c>
      <c r="B59" s="43" t="e">
        <f>INDEX(Dots!A:A,D59)</f>
        <v>#VALUE!</v>
      </c>
      <c r="C59" s="43"/>
      <c r="D59" s="13" t="e">
        <f t="shared" si="1"/>
        <v>#VALUE!</v>
      </c>
      <c r="F59" s="14">
        <f t="shared" si="2"/>
        <v>0</v>
      </c>
      <c r="G59" s="14" t="e">
        <f>IF(B59=B$1,INDEX(Dots!E:E,D59),"")</f>
        <v>#VALUE!</v>
      </c>
      <c r="H59" s="15" t="e">
        <f>IF(B59=B$1,INDEX(Dots!G:G,D59),"")</f>
        <v>#VALUE!</v>
      </c>
      <c r="I59" s="15" t="e">
        <f>IF(B59=B$1,INDEX(Dots!H:H,D59),"")</f>
        <v>#VALUE!</v>
      </c>
      <c r="J59" s="15" t="e">
        <f>IF(B59=B$1,INDEX(Dots!F:F,D59),"")</f>
        <v>#VALUE!</v>
      </c>
    </row>
    <row r="60" spans="1:10" s="13" customFormat="1" hidden="1">
      <c r="A60" s="13" t="e">
        <f>IF(B60=B$1,"("&amp;H60&amp;")"&amp;" - "&amp;INDEX(Dots!D:D,D60),"")</f>
        <v>#VALUE!</v>
      </c>
      <c r="B60" s="43" t="e">
        <f>INDEX(Dots!A:A,D60)</f>
        <v>#VALUE!</v>
      </c>
      <c r="C60" s="43"/>
      <c r="D60" s="13" t="e">
        <f t="shared" si="1"/>
        <v>#VALUE!</v>
      </c>
      <c r="F60" s="14">
        <f t="shared" si="2"/>
        <v>0</v>
      </c>
      <c r="G60" s="14" t="e">
        <f>IF(B60=B$1,INDEX(Dots!E:E,D60),"")</f>
        <v>#VALUE!</v>
      </c>
      <c r="H60" s="15" t="e">
        <f>IF(B60=B$1,INDEX(Dots!G:G,D60),"")</f>
        <v>#VALUE!</v>
      </c>
      <c r="I60" s="15" t="e">
        <f>IF(B60=B$1,INDEX(Dots!H:H,D60),"")</f>
        <v>#VALUE!</v>
      </c>
      <c r="J60" s="15" t="e">
        <f>IF(B60=B$1,INDEX(Dots!F:F,D60),"")</f>
        <v>#VALUE!</v>
      </c>
    </row>
    <row r="61" spans="1:10" s="13" customFormat="1" hidden="1">
      <c r="A61" s="13" t="e">
        <f>IF(B61=B$1,"("&amp;H61&amp;")"&amp;" - "&amp;INDEX(Dots!D:D,D61),"")</f>
        <v>#VALUE!</v>
      </c>
      <c r="B61" s="43" t="e">
        <f>INDEX(Dots!A:A,D61)</f>
        <v>#VALUE!</v>
      </c>
      <c r="C61" s="43"/>
      <c r="D61" s="13" t="e">
        <f t="shared" si="1"/>
        <v>#VALUE!</v>
      </c>
      <c r="F61" s="14">
        <f t="shared" si="2"/>
        <v>0</v>
      </c>
      <c r="G61" s="14" t="e">
        <f>IF(B61=B$1,INDEX(Dots!E:E,D61),"")</f>
        <v>#VALUE!</v>
      </c>
      <c r="H61" s="15" t="e">
        <f>IF(B61=B$1,INDEX(Dots!G:G,D61),"")</f>
        <v>#VALUE!</v>
      </c>
      <c r="I61" s="15" t="e">
        <f>IF(B61=B$1,INDEX(Dots!H:H,D61),"")</f>
        <v>#VALUE!</v>
      </c>
      <c r="J61" s="15" t="e">
        <f>IF(B61=B$1,INDEX(Dots!F:F,D61),"")</f>
        <v>#VALUE!</v>
      </c>
    </row>
    <row r="62" spans="1:10" s="13" customFormat="1" hidden="1">
      <c r="A62" s="13" t="e">
        <f>IF(B62=B$1,"("&amp;H62&amp;")"&amp;" - "&amp;INDEX(Dots!D:D,D62),"")</f>
        <v>#VALUE!</v>
      </c>
      <c r="B62" s="43" t="e">
        <f>INDEX(Dots!A:A,D62)</f>
        <v>#VALUE!</v>
      </c>
      <c r="C62" s="43"/>
      <c r="D62" s="13" t="e">
        <f t="shared" si="1"/>
        <v>#VALUE!</v>
      </c>
      <c r="F62" s="14">
        <f t="shared" si="2"/>
        <v>0</v>
      </c>
      <c r="G62" s="14" t="e">
        <f>IF(B62=B$1,INDEX(Dots!E:E,D62),"")</f>
        <v>#VALUE!</v>
      </c>
      <c r="H62" s="15" t="e">
        <f>IF(B62=B$1,INDEX(Dots!G:G,D62),"")</f>
        <v>#VALUE!</v>
      </c>
      <c r="I62" s="15" t="e">
        <f>IF(B62=B$1,INDEX(Dots!H:H,D62),"")</f>
        <v>#VALUE!</v>
      </c>
      <c r="J62" s="15" t="e">
        <f>IF(B62=B$1,INDEX(Dots!F:F,D62),"")</f>
        <v>#VALUE!</v>
      </c>
    </row>
    <row r="63" spans="1:10" s="13" customFormat="1" hidden="1">
      <c r="A63" s="13" t="e">
        <f>IF(B63=B$1,"("&amp;H63&amp;")"&amp;" - "&amp;INDEX(Dots!D:D,D63),"")</f>
        <v>#VALUE!</v>
      </c>
      <c r="B63" s="43" t="e">
        <f>INDEX(Dots!A:A,D63)</f>
        <v>#VALUE!</v>
      </c>
      <c r="C63" s="43"/>
      <c r="D63" s="13" t="e">
        <f t="shared" si="1"/>
        <v>#VALUE!</v>
      </c>
      <c r="F63" s="14">
        <f t="shared" si="2"/>
        <v>0</v>
      </c>
      <c r="G63" s="14" t="e">
        <f>IF(B63=B$1,INDEX(Dots!E:E,D63),"")</f>
        <v>#VALUE!</v>
      </c>
      <c r="H63" s="15" t="e">
        <f>IF(B63=B$1,INDEX(Dots!G:G,D63),"")</f>
        <v>#VALUE!</v>
      </c>
      <c r="I63" s="15" t="e">
        <f>IF(B63=B$1,INDEX(Dots!H:H,D63),"")</f>
        <v>#VALUE!</v>
      </c>
      <c r="J63" s="15" t="e">
        <f>IF(B63=B$1,INDEX(Dots!F:F,D63),"")</f>
        <v>#VALUE!</v>
      </c>
    </row>
    <row r="64" spans="1:10" s="13" customFormat="1" hidden="1">
      <c r="A64" s="13" t="e">
        <f>IF(B64=B$1,"("&amp;H64&amp;")"&amp;" - "&amp;INDEX(Dots!D:D,D64),"")</f>
        <v>#VALUE!</v>
      </c>
      <c r="B64" s="43" t="e">
        <f>INDEX(Dots!A:A,D64)</f>
        <v>#VALUE!</v>
      </c>
      <c r="C64" s="43"/>
      <c r="D64" s="13" t="e">
        <f t="shared" si="1"/>
        <v>#VALUE!</v>
      </c>
      <c r="F64" s="14">
        <f t="shared" si="2"/>
        <v>0</v>
      </c>
      <c r="G64" s="14" t="e">
        <f>IF(B64=B$1,INDEX(Dots!E:E,D64),"")</f>
        <v>#VALUE!</v>
      </c>
      <c r="H64" s="15" t="e">
        <f>IF(B64=B$1,INDEX(Dots!G:G,D64),"")</f>
        <v>#VALUE!</v>
      </c>
      <c r="I64" s="15" t="e">
        <f>IF(B64=B$1,INDEX(Dots!H:H,D64),"")</f>
        <v>#VALUE!</v>
      </c>
      <c r="J64" s="15" t="e">
        <f>IF(B64=B$1,INDEX(Dots!F:F,D64),"")</f>
        <v>#VALUE!</v>
      </c>
    </row>
    <row r="65" spans="1:10" s="13" customFormat="1" hidden="1">
      <c r="A65" s="13" t="e">
        <f>IF(B65=B$1,"("&amp;H65&amp;")"&amp;" - "&amp;INDEX(Dots!D:D,D65),"")</f>
        <v>#VALUE!</v>
      </c>
      <c r="B65" s="43" t="e">
        <f>INDEX(Dots!A:A,D65)</f>
        <v>#VALUE!</v>
      </c>
      <c r="C65" s="43"/>
      <c r="D65" s="13" t="e">
        <f t="shared" si="1"/>
        <v>#VALUE!</v>
      </c>
      <c r="F65" s="14">
        <f t="shared" si="2"/>
        <v>0</v>
      </c>
      <c r="G65" s="14" t="e">
        <f>IF(B65=B$1,INDEX(Dots!E:E,D65),"")</f>
        <v>#VALUE!</v>
      </c>
      <c r="H65" s="15" t="e">
        <f>IF(B65=B$1,INDEX(Dots!G:G,D65),"")</f>
        <v>#VALUE!</v>
      </c>
      <c r="I65" s="15" t="e">
        <f>IF(B65=B$1,INDEX(Dots!H:H,D65),"")</f>
        <v>#VALUE!</v>
      </c>
      <c r="J65" s="15" t="e">
        <f>IF(B65=B$1,INDEX(Dots!F:F,D65),"")</f>
        <v>#VALUE!</v>
      </c>
    </row>
    <row r="66" spans="1:10" s="13" customFormat="1" hidden="1">
      <c r="A66" s="13" t="e">
        <f>IF(B66=B$1,"("&amp;H66&amp;")"&amp;" - "&amp;INDEX(Dots!D:D,D66),"")</f>
        <v>#VALUE!</v>
      </c>
      <c r="B66" s="43" t="e">
        <f>INDEX(Dots!A:A,D66)</f>
        <v>#VALUE!</v>
      </c>
      <c r="C66" s="43"/>
      <c r="D66" s="13" t="e">
        <f t="shared" si="1"/>
        <v>#VALUE!</v>
      </c>
      <c r="F66" s="14">
        <f t="shared" ref="F66:F97" si="3">SUMIF(A$125:A$20010,A66,G$125:G$20010)</f>
        <v>0</v>
      </c>
      <c r="G66" s="14" t="e">
        <f>IF(B66=B$1,INDEX(Dots!E:E,D66),"")</f>
        <v>#VALUE!</v>
      </c>
      <c r="H66" s="15" t="e">
        <f>IF(B66=B$1,INDEX(Dots!G:G,D66),"")</f>
        <v>#VALUE!</v>
      </c>
      <c r="I66" s="15" t="e">
        <f>IF(B66=B$1,INDEX(Dots!H:H,D66),"")</f>
        <v>#VALUE!</v>
      </c>
      <c r="J66" s="15" t="e">
        <f>IF(B66=B$1,INDEX(Dots!F:F,D66),"")</f>
        <v>#VALUE!</v>
      </c>
    </row>
    <row r="67" spans="1:10" s="13" customFormat="1" hidden="1">
      <c r="A67" s="13" t="e">
        <f>IF(B67=B$1,"("&amp;H67&amp;")"&amp;" - "&amp;INDEX(Dots!D:D,D67),"")</f>
        <v>#VALUE!</v>
      </c>
      <c r="B67" s="43" t="e">
        <f>INDEX(Dots!A:A,D67)</f>
        <v>#VALUE!</v>
      </c>
      <c r="C67" s="43"/>
      <c r="D67" s="13" t="e">
        <f t="shared" ref="D67:D101" si="4">D66+1</f>
        <v>#VALUE!</v>
      </c>
      <c r="F67" s="14">
        <f t="shared" si="3"/>
        <v>0</v>
      </c>
      <c r="G67" s="14" t="e">
        <f>IF(B67=B$1,INDEX(Dots!E:E,D67),"")</f>
        <v>#VALUE!</v>
      </c>
      <c r="H67" s="15" t="e">
        <f>IF(B67=B$1,INDEX(Dots!G:G,D67),"")</f>
        <v>#VALUE!</v>
      </c>
      <c r="I67" s="15" t="e">
        <f>IF(B67=B$1,INDEX(Dots!H:H,D67),"")</f>
        <v>#VALUE!</v>
      </c>
      <c r="J67" s="15" t="e">
        <f>IF(B67=B$1,INDEX(Dots!F:F,D67),"")</f>
        <v>#VALUE!</v>
      </c>
    </row>
    <row r="68" spans="1:10" s="13" customFormat="1" hidden="1">
      <c r="A68" s="13" t="e">
        <f>IF(B68=B$1,"("&amp;H68&amp;")"&amp;" - "&amp;INDEX(Dots!D:D,D68),"")</f>
        <v>#VALUE!</v>
      </c>
      <c r="B68" s="43" t="e">
        <f>INDEX(Dots!A:A,D68)</f>
        <v>#VALUE!</v>
      </c>
      <c r="C68" s="43"/>
      <c r="D68" s="13" t="e">
        <f t="shared" si="4"/>
        <v>#VALUE!</v>
      </c>
      <c r="F68" s="14">
        <f t="shared" si="3"/>
        <v>0</v>
      </c>
      <c r="G68" s="14" t="e">
        <f>IF(B68=B$1,INDEX(Dots!E:E,D68),"")</f>
        <v>#VALUE!</v>
      </c>
      <c r="H68" s="15" t="e">
        <f>IF(B68=B$1,INDEX(Dots!G:G,D68),"")</f>
        <v>#VALUE!</v>
      </c>
      <c r="I68" s="15" t="e">
        <f>IF(B68=B$1,INDEX(Dots!H:H,D68),"")</f>
        <v>#VALUE!</v>
      </c>
      <c r="J68" s="15" t="e">
        <f>IF(B68=B$1,INDEX(Dots!F:F,D68),"")</f>
        <v>#VALUE!</v>
      </c>
    </row>
    <row r="69" spans="1:10" s="13" customFormat="1" hidden="1">
      <c r="A69" s="13" t="e">
        <f>IF(B69=B$1,"("&amp;H69&amp;")"&amp;" - "&amp;INDEX(Dots!D:D,D69),"")</f>
        <v>#VALUE!</v>
      </c>
      <c r="B69" s="43" t="e">
        <f>INDEX(Dots!A:A,D69)</f>
        <v>#VALUE!</v>
      </c>
      <c r="C69" s="43"/>
      <c r="D69" s="13" t="e">
        <f t="shared" si="4"/>
        <v>#VALUE!</v>
      </c>
      <c r="F69" s="14">
        <f t="shared" si="3"/>
        <v>0</v>
      </c>
      <c r="G69" s="14" t="e">
        <f>IF(B69=B$1,INDEX(Dots!E:E,D69),"")</f>
        <v>#VALUE!</v>
      </c>
      <c r="H69" s="15" t="e">
        <f>IF(B69=B$1,INDEX(Dots!G:G,D69),"")</f>
        <v>#VALUE!</v>
      </c>
      <c r="I69" s="15" t="e">
        <f>IF(B69=B$1,INDEX(Dots!H:H,D69),"")</f>
        <v>#VALUE!</v>
      </c>
      <c r="J69" s="15" t="e">
        <f>IF(B69=B$1,INDEX(Dots!F:F,D69),"")</f>
        <v>#VALUE!</v>
      </c>
    </row>
    <row r="70" spans="1:10" s="13" customFormat="1" hidden="1">
      <c r="A70" s="13" t="e">
        <f>IF(B70=B$1,"("&amp;H70&amp;")"&amp;" - "&amp;INDEX(Dots!D:D,D70),"")</f>
        <v>#VALUE!</v>
      </c>
      <c r="B70" s="43" t="e">
        <f>INDEX(Dots!A:A,D70)</f>
        <v>#VALUE!</v>
      </c>
      <c r="C70" s="43"/>
      <c r="D70" s="13" t="e">
        <f t="shared" si="4"/>
        <v>#VALUE!</v>
      </c>
      <c r="F70" s="14">
        <f t="shared" si="3"/>
        <v>0</v>
      </c>
      <c r="G70" s="14" t="e">
        <f>IF(B70=B$1,INDEX(Dots!E:E,D70),"")</f>
        <v>#VALUE!</v>
      </c>
      <c r="H70" s="15" t="e">
        <f>IF(B70=B$1,INDEX(Dots!G:G,D70),"")</f>
        <v>#VALUE!</v>
      </c>
      <c r="I70" s="15" t="e">
        <f>IF(B70=B$1,INDEX(Dots!H:H,D70),"")</f>
        <v>#VALUE!</v>
      </c>
      <c r="J70" s="15" t="e">
        <f>IF(B70=B$1,INDEX(Dots!F:F,D70),"")</f>
        <v>#VALUE!</v>
      </c>
    </row>
    <row r="71" spans="1:10" s="13" customFormat="1" hidden="1">
      <c r="A71" s="13" t="e">
        <f>IF(B71=B$1,"("&amp;H71&amp;")"&amp;" - "&amp;INDEX(Dots!D:D,D71),"")</f>
        <v>#VALUE!</v>
      </c>
      <c r="B71" s="43" t="e">
        <f>INDEX(Dots!A:A,D71)</f>
        <v>#VALUE!</v>
      </c>
      <c r="C71" s="43"/>
      <c r="D71" s="13" t="e">
        <f t="shared" si="4"/>
        <v>#VALUE!</v>
      </c>
      <c r="F71" s="14">
        <f t="shared" si="3"/>
        <v>0</v>
      </c>
      <c r="G71" s="14" t="e">
        <f>IF(B71=B$1,INDEX(Dots!E:E,D71),"")</f>
        <v>#VALUE!</v>
      </c>
      <c r="H71" s="15" t="e">
        <f>IF(B71=B$1,INDEX(Dots!G:G,D71),"")</f>
        <v>#VALUE!</v>
      </c>
      <c r="I71" s="15" t="e">
        <f>IF(B71=B$1,INDEX(Dots!H:H,D71),"")</f>
        <v>#VALUE!</v>
      </c>
      <c r="J71" s="15" t="e">
        <f>IF(B71=B$1,INDEX(Dots!F:F,D71),"")</f>
        <v>#VALUE!</v>
      </c>
    </row>
    <row r="72" spans="1:10" s="13" customFormat="1" hidden="1">
      <c r="A72" s="13" t="e">
        <f>IF(B72=B$1,"("&amp;H72&amp;")"&amp;" - "&amp;INDEX(Dots!D:D,D72),"")</f>
        <v>#VALUE!</v>
      </c>
      <c r="B72" s="43" t="e">
        <f>INDEX(Dots!A:A,D72)</f>
        <v>#VALUE!</v>
      </c>
      <c r="C72" s="43"/>
      <c r="D72" s="13" t="e">
        <f t="shared" si="4"/>
        <v>#VALUE!</v>
      </c>
      <c r="F72" s="14">
        <f t="shared" si="3"/>
        <v>0</v>
      </c>
      <c r="G72" s="14" t="e">
        <f>IF(B72=B$1,INDEX(Dots!E:E,D72),"")</f>
        <v>#VALUE!</v>
      </c>
      <c r="H72" s="15" t="e">
        <f>IF(B72=B$1,INDEX(Dots!G:G,D72),"")</f>
        <v>#VALUE!</v>
      </c>
      <c r="I72" s="15" t="e">
        <f>IF(B72=B$1,INDEX(Dots!H:H,D72),"")</f>
        <v>#VALUE!</v>
      </c>
      <c r="J72" s="15" t="e">
        <f>IF(B72=B$1,INDEX(Dots!F:F,D72),"")</f>
        <v>#VALUE!</v>
      </c>
    </row>
    <row r="73" spans="1:10" s="13" customFormat="1" hidden="1">
      <c r="A73" s="13" t="e">
        <f>IF(B73=B$1,"("&amp;H73&amp;")"&amp;" - "&amp;INDEX(Dots!D:D,D73),"")</f>
        <v>#VALUE!</v>
      </c>
      <c r="B73" s="43" t="e">
        <f>INDEX(Dots!A:A,D73)</f>
        <v>#VALUE!</v>
      </c>
      <c r="C73" s="43"/>
      <c r="D73" s="13" t="e">
        <f t="shared" si="4"/>
        <v>#VALUE!</v>
      </c>
      <c r="F73" s="14">
        <f t="shared" si="3"/>
        <v>0</v>
      </c>
      <c r="G73" s="14" t="e">
        <f>IF(B73=B$1,INDEX(Dots!E:E,D73),"")</f>
        <v>#VALUE!</v>
      </c>
      <c r="H73" s="15" t="e">
        <f>IF(B73=B$1,INDEX(Dots!G:G,D73),"")</f>
        <v>#VALUE!</v>
      </c>
      <c r="I73" s="15" t="e">
        <f>IF(B73=B$1,INDEX(Dots!H:H,D73),"")</f>
        <v>#VALUE!</v>
      </c>
      <c r="J73" s="15" t="e">
        <f>IF(B73=B$1,INDEX(Dots!F:F,D73),"")</f>
        <v>#VALUE!</v>
      </c>
    </row>
    <row r="74" spans="1:10" s="13" customFormat="1" hidden="1">
      <c r="A74" s="13" t="e">
        <f>IF(B74=B$1,"("&amp;H74&amp;")"&amp;" - "&amp;INDEX(Dots!D:D,D74),"")</f>
        <v>#VALUE!</v>
      </c>
      <c r="B74" s="43" t="e">
        <f>INDEX(Dots!A:A,D74)</f>
        <v>#VALUE!</v>
      </c>
      <c r="C74" s="43"/>
      <c r="D74" s="13" t="e">
        <f t="shared" si="4"/>
        <v>#VALUE!</v>
      </c>
      <c r="F74" s="14">
        <f t="shared" si="3"/>
        <v>0</v>
      </c>
      <c r="G74" s="14" t="e">
        <f>IF(B74=B$1,INDEX(Dots!E:E,D74),"")</f>
        <v>#VALUE!</v>
      </c>
      <c r="H74" s="15" t="e">
        <f>IF(B74=B$1,INDEX(Dots!G:G,D74),"")</f>
        <v>#VALUE!</v>
      </c>
      <c r="I74" s="15" t="e">
        <f>IF(B74=B$1,INDEX(Dots!H:H,D74),"")</f>
        <v>#VALUE!</v>
      </c>
      <c r="J74" s="15" t="e">
        <f>IF(B74=B$1,INDEX(Dots!F:F,D74),"")</f>
        <v>#VALUE!</v>
      </c>
    </row>
    <row r="75" spans="1:10" s="13" customFormat="1" hidden="1">
      <c r="A75" s="13" t="e">
        <f>IF(B75=B$1,"("&amp;H75&amp;")"&amp;" - "&amp;INDEX(Dots!D:D,D75),"")</f>
        <v>#VALUE!</v>
      </c>
      <c r="B75" s="43" t="e">
        <f>INDEX(Dots!A:A,D75)</f>
        <v>#VALUE!</v>
      </c>
      <c r="C75" s="43"/>
      <c r="D75" s="13" t="e">
        <f t="shared" si="4"/>
        <v>#VALUE!</v>
      </c>
      <c r="F75" s="14">
        <f t="shared" si="3"/>
        <v>0</v>
      </c>
      <c r="G75" s="14" t="e">
        <f>IF(B75=B$1,INDEX(Dots!E:E,D75),"")</f>
        <v>#VALUE!</v>
      </c>
      <c r="H75" s="15" t="e">
        <f>IF(B75=B$1,INDEX(Dots!G:G,D75),"")</f>
        <v>#VALUE!</v>
      </c>
      <c r="I75" s="15" t="e">
        <f>IF(B75=B$1,INDEX(Dots!H:H,D75),"")</f>
        <v>#VALUE!</v>
      </c>
      <c r="J75" s="15" t="e">
        <f>IF(B75=B$1,INDEX(Dots!F:F,D75),"")</f>
        <v>#VALUE!</v>
      </c>
    </row>
    <row r="76" spans="1:10" s="13" customFormat="1" hidden="1">
      <c r="A76" s="13" t="e">
        <f>IF(B76=B$1,"("&amp;H76&amp;")"&amp;" - "&amp;INDEX(Dots!D:D,D76),"")</f>
        <v>#VALUE!</v>
      </c>
      <c r="B76" s="43" t="e">
        <f>INDEX(Dots!A:A,D76)</f>
        <v>#VALUE!</v>
      </c>
      <c r="C76" s="43"/>
      <c r="D76" s="13" t="e">
        <f t="shared" si="4"/>
        <v>#VALUE!</v>
      </c>
      <c r="F76" s="14">
        <f t="shared" si="3"/>
        <v>0</v>
      </c>
      <c r="G76" s="14" t="e">
        <f>IF(B76=B$1,INDEX(Dots!E:E,D76),"")</f>
        <v>#VALUE!</v>
      </c>
      <c r="H76" s="15" t="e">
        <f>IF(B76=B$1,INDEX(Dots!G:G,D76),"")</f>
        <v>#VALUE!</v>
      </c>
      <c r="I76" s="15" t="e">
        <f>IF(B76=B$1,INDEX(Dots!H:H,D76),"")</f>
        <v>#VALUE!</v>
      </c>
      <c r="J76" s="15" t="e">
        <f>IF(B76=B$1,INDEX(Dots!F:F,D76),"")</f>
        <v>#VALUE!</v>
      </c>
    </row>
    <row r="77" spans="1:10" s="13" customFormat="1" hidden="1">
      <c r="A77" s="13" t="e">
        <f>IF(B77=B$1,"("&amp;H77&amp;")"&amp;" - "&amp;INDEX(Dots!D:D,D77),"")</f>
        <v>#VALUE!</v>
      </c>
      <c r="B77" s="43" t="e">
        <f>INDEX(Dots!A:A,D77)</f>
        <v>#VALUE!</v>
      </c>
      <c r="C77" s="43"/>
      <c r="D77" s="13" t="e">
        <f t="shared" si="4"/>
        <v>#VALUE!</v>
      </c>
      <c r="F77" s="14">
        <f t="shared" si="3"/>
        <v>0</v>
      </c>
      <c r="G77" s="14" t="e">
        <f>IF(B77=B$1,INDEX(Dots!E:E,D77),"")</f>
        <v>#VALUE!</v>
      </c>
      <c r="H77" s="15" t="e">
        <f>IF(B77=B$1,INDEX(Dots!G:G,D77),"")</f>
        <v>#VALUE!</v>
      </c>
      <c r="I77" s="15" t="e">
        <f>IF(B77=B$1,INDEX(Dots!H:H,D77),"")</f>
        <v>#VALUE!</v>
      </c>
      <c r="J77" s="15" t="e">
        <f>IF(B77=B$1,INDEX(Dots!F:F,D77),"")</f>
        <v>#VALUE!</v>
      </c>
    </row>
    <row r="78" spans="1:10" s="13" customFormat="1" hidden="1">
      <c r="A78" s="13" t="e">
        <f>IF(B78=B$1,"("&amp;H78&amp;")"&amp;" - "&amp;INDEX(Dots!D:D,D78),"")</f>
        <v>#VALUE!</v>
      </c>
      <c r="B78" s="43" t="e">
        <f>INDEX(Dots!A:A,D78)</f>
        <v>#VALUE!</v>
      </c>
      <c r="C78" s="43"/>
      <c r="D78" s="13" t="e">
        <f t="shared" si="4"/>
        <v>#VALUE!</v>
      </c>
      <c r="F78" s="14">
        <f t="shared" si="3"/>
        <v>0</v>
      </c>
      <c r="G78" s="14" t="e">
        <f>IF(B78=B$1,INDEX(Dots!E:E,D78),"")</f>
        <v>#VALUE!</v>
      </c>
      <c r="H78" s="15" t="e">
        <f>IF(B78=B$1,INDEX(Dots!G:G,D78),"")</f>
        <v>#VALUE!</v>
      </c>
      <c r="I78" s="15" t="e">
        <f>IF(B78=B$1,INDEX(Dots!H:H,D78),"")</f>
        <v>#VALUE!</v>
      </c>
      <c r="J78" s="15" t="e">
        <f>IF(B78=B$1,INDEX(Dots!F:F,D78),"")</f>
        <v>#VALUE!</v>
      </c>
    </row>
    <row r="79" spans="1:10" s="13" customFormat="1" hidden="1">
      <c r="A79" s="13" t="e">
        <f>IF(B79=B$1,"("&amp;H79&amp;")"&amp;" - "&amp;INDEX(Dots!D:D,D79),"")</f>
        <v>#VALUE!</v>
      </c>
      <c r="B79" s="43" t="e">
        <f>INDEX(Dots!A:A,D79)</f>
        <v>#VALUE!</v>
      </c>
      <c r="C79" s="43"/>
      <c r="D79" s="13" t="e">
        <f t="shared" si="4"/>
        <v>#VALUE!</v>
      </c>
      <c r="F79" s="14">
        <f t="shared" si="3"/>
        <v>0</v>
      </c>
      <c r="G79" s="14" t="e">
        <f>IF(B79=B$1,INDEX(Dots!E:E,D79),"")</f>
        <v>#VALUE!</v>
      </c>
      <c r="H79" s="15" t="e">
        <f>IF(B79=B$1,INDEX(Dots!G:G,D79),"")</f>
        <v>#VALUE!</v>
      </c>
      <c r="I79" s="15" t="e">
        <f>IF(B79=B$1,INDEX(Dots!H:H,D79),"")</f>
        <v>#VALUE!</v>
      </c>
      <c r="J79" s="15" t="e">
        <f>IF(B79=B$1,INDEX(Dots!F:F,D79),"")</f>
        <v>#VALUE!</v>
      </c>
    </row>
    <row r="80" spans="1:10" s="13" customFormat="1" hidden="1">
      <c r="A80" s="13" t="e">
        <f>IF(B80=B$1,"("&amp;H80&amp;")"&amp;" - "&amp;INDEX(Dots!D:D,D80),"")</f>
        <v>#VALUE!</v>
      </c>
      <c r="B80" s="43" t="e">
        <f>INDEX(Dots!A:A,D80)</f>
        <v>#VALUE!</v>
      </c>
      <c r="C80" s="43"/>
      <c r="D80" s="13" t="e">
        <f t="shared" si="4"/>
        <v>#VALUE!</v>
      </c>
      <c r="F80" s="14">
        <f t="shared" si="3"/>
        <v>0</v>
      </c>
      <c r="G80" s="14" t="e">
        <f>IF(B80=B$1,INDEX(Dots!E:E,D80),"")</f>
        <v>#VALUE!</v>
      </c>
      <c r="H80" s="15" t="e">
        <f>IF(B80=B$1,INDEX(Dots!G:G,D80),"")</f>
        <v>#VALUE!</v>
      </c>
      <c r="I80" s="15" t="e">
        <f>IF(B80=B$1,INDEX(Dots!H:H,D80),"")</f>
        <v>#VALUE!</v>
      </c>
      <c r="J80" s="15" t="e">
        <f>IF(B80=B$1,INDEX(Dots!F:F,D80),"")</f>
        <v>#VALUE!</v>
      </c>
    </row>
    <row r="81" spans="1:10" s="13" customFormat="1" hidden="1">
      <c r="A81" s="13" t="e">
        <f>IF(B81=B$1,"("&amp;H81&amp;")"&amp;" - "&amp;INDEX(Dots!D:D,D81),"")</f>
        <v>#VALUE!</v>
      </c>
      <c r="B81" s="43" t="e">
        <f>INDEX(Dots!A:A,D81)</f>
        <v>#VALUE!</v>
      </c>
      <c r="C81" s="43"/>
      <c r="D81" s="13" t="e">
        <f t="shared" si="4"/>
        <v>#VALUE!</v>
      </c>
      <c r="F81" s="14">
        <f t="shared" si="3"/>
        <v>0</v>
      </c>
      <c r="G81" s="14" t="e">
        <f>IF(B81=B$1,INDEX(Dots!E:E,D81),"")</f>
        <v>#VALUE!</v>
      </c>
      <c r="H81" s="15" t="e">
        <f>IF(B81=B$1,INDEX(Dots!G:G,D81),"")</f>
        <v>#VALUE!</v>
      </c>
      <c r="I81" s="15" t="e">
        <f>IF(B81=B$1,INDEX(Dots!H:H,D81),"")</f>
        <v>#VALUE!</v>
      </c>
      <c r="J81" s="15" t="e">
        <f>IF(B81=B$1,INDEX(Dots!F:F,D81),"")</f>
        <v>#VALUE!</v>
      </c>
    </row>
    <row r="82" spans="1:10" s="13" customFormat="1" hidden="1">
      <c r="A82" s="13" t="e">
        <f>IF(B82=B$1,"("&amp;H82&amp;")"&amp;" - "&amp;INDEX(Dots!D:D,D82),"")</f>
        <v>#VALUE!</v>
      </c>
      <c r="B82" s="43" t="e">
        <f>INDEX(Dots!A:A,D82)</f>
        <v>#VALUE!</v>
      </c>
      <c r="C82" s="43"/>
      <c r="D82" s="13" t="e">
        <f t="shared" si="4"/>
        <v>#VALUE!</v>
      </c>
      <c r="F82" s="14">
        <f t="shared" si="3"/>
        <v>0</v>
      </c>
      <c r="G82" s="14" t="e">
        <f>IF(B82=B$1,INDEX(Dots!E:E,D82),"")</f>
        <v>#VALUE!</v>
      </c>
      <c r="H82" s="15" t="e">
        <f>IF(B82=B$1,INDEX(Dots!G:G,D82),"")</f>
        <v>#VALUE!</v>
      </c>
      <c r="I82" s="15" t="e">
        <f>IF(B82=B$1,INDEX(Dots!H:H,D82),"")</f>
        <v>#VALUE!</v>
      </c>
      <c r="J82" s="15" t="e">
        <f>IF(B82=B$1,INDEX(Dots!F:F,D82),"")</f>
        <v>#VALUE!</v>
      </c>
    </row>
    <row r="83" spans="1:10" s="13" customFormat="1" hidden="1">
      <c r="A83" s="13" t="e">
        <f>IF(B83=B$1,"("&amp;H83&amp;")"&amp;" - "&amp;INDEX(Dots!D:D,D83),"")</f>
        <v>#VALUE!</v>
      </c>
      <c r="B83" s="43" t="e">
        <f>INDEX(Dots!A:A,D83)</f>
        <v>#VALUE!</v>
      </c>
      <c r="C83" s="43"/>
      <c r="D83" s="13" t="e">
        <f t="shared" si="4"/>
        <v>#VALUE!</v>
      </c>
      <c r="F83" s="14">
        <f t="shared" si="3"/>
        <v>0</v>
      </c>
      <c r="G83" s="14" t="e">
        <f>IF(B83=B$1,INDEX(Dots!E:E,D83),"")</f>
        <v>#VALUE!</v>
      </c>
      <c r="H83" s="15" t="e">
        <f>IF(B83=B$1,INDEX(Dots!G:G,D83),"")</f>
        <v>#VALUE!</v>
      </c>
      <c r="I83" s="15" t="e">
        <f>IF(B83=B$1,INDEX(Dots!H:H,D83),"")</f>
        <v>#VALUE!</v>
      </c>
      <c r="J83" s="15" t="e">
        <f>IF(B83=B$1,INDEX(Dots!F:F,D83),"")</f>
        <v>#VALUE!</v>
      </c>
    </row>
    <row r="84" spans="1:10" s="13" customFormat="1" hidden="1">
      <c r="A84" s="13" t="e">
        <f>IF(B84=B$1,"("&amp;H84&amp;")"&amp;" - "&amp;INDEX(Dots!D:D,D84),"")</f>
        <v>#VALUE!</v>
      </c>
      <c r="B84" s="43" t="e">
        <f>INDEX(Dots!A:A,D84)</f>
        <v>#VALUE!</v>
      </c>
      <c r="C84" s="43"/>
      <c r="D84" s="13" t="e">
        <f t="shared" si="4"/>
        <v>#VALUE!</v>
      </c>
      <c r="F84" s="14">
        <f t="shared" si="3"/>
        <v>0</v>
      </c>
      <c r="G84" s="14" t="e">
        <f>IF(B84=B$1,INDEX(Dots!E:E,D84),"")</f>
        <v>#VALUE!</v>
      </c>
      <c r="H84" s="15" t="e">
        <f>IF(B84=B$1,INDEX(Dots!G:G,D84),"")</f>
        <v>#VALUE!</v>
      </c>
      <c r="I84" s="15" t="e">
        <f>IF(B84=B$1,INDEX(Dots!H:H,D84),"")</f>
        <v>#VALUE!</v>
      </c>
      <c r="J84" s="15" t="e">
        <f>IF(B84=B$1,INDEX(Dots!F:F,D84),"")</f>
        <v>#VALUE!</v>
      </c>
    </row>
    <row r="85" spans="1:10" s="13" customFormat="1" hidden="1">
      <c r="A85" s="13" t="e">
        <f>IF(B85=B$1,"("&amp;H85&amp;")"&amp;" - "&amp;INDEX(Dots!D:D,D85),"")</f>
        <v>#VALUE!</v>
      </c>
      <c r="B85" s="43" t="e">
        <f>INDEX(Dots!A:A,D85)</f>
        <v>#VALUE!</v>
      </c>
      <c r="C85" s="43"/>
      <c r="D85" s="13" t="e">
        <f t="shared" si="4"/>
        <v>#VALUE!</v>
      </c>
      <c r="F85" s="14">
        <f t="shared" si="3"/>
        <v>0</v>
      </c>
      <c r="G85" s="14" t="e">
        <f>IF(B85=B$1,INDEX(Dots!E:E,D85),"")</f>
        <v>#VALUE!</v>
      </c>
      <c r="H85" s="15" t="e">
        <f>IF(B85=B$1,INDEX(Dots!G:G,D85),"")</f>
        <v>#VALUE!</v>
      </c>
      <c r="I85" s="15" t="e">
        <f>IF(B85=B$1,INDEX(Dots!H:H,D85),"")</f>
        <v>#VALUE!</v>
      </c>
      <c r="J85" s="15" t="e">
        <f>IF(B85=B$1,INDEX(Dots!F:F,D85),"")</f>
        <v>#VALUE!</v>
      </c>
    </row>
    <row r="86" spans="1:10" s="13" customFormat="1" hidden="1">
      <c r="A86" s="13" t="e">
        <f>IF(B86=B$1,"("&amp;H86&amp;")"&amp;" - "&amp;INDEX(Dots!D:D,D86),"")</f>
        <v>#VALUE!</v>
      </c>
      <c r="B86" s="43" t="e">
        <f>INDEX(Dots!A:A,D86)</f>
        <v>#VALUE!</v>
      </c>
      <c r="C86" s="43"/>
      <c r="D86" s="13" t="e">
        <f t="shared" si="4"/>
        <v>#VALUE!</v>
      </c>
      <c r="F86" s="14">
        <f t="shared" si="3"/>
        <v>0</v>
      </c>
      <c r="G86" s="14" t="e">
        <f>IF(B86=B$1,INDEX(Dots!E:E,D86),"")</f>
        <v>#VALUE!</v>
      </c>
      <c r="H86" s="15" t="e">
        <f>IF(B86=B$1,INDEX(Dots!G:G,D86),"")</f>
        <v>#VALUE!</v>
      </c>
      <c r="I86" s="15" t="e">
        <f>IF(B86=B$1,INDEX(Dots!H:H,D86),"")</f>
        <v>#VALUE!</v>
      </c>
      <c r="J86" s="15" t="e">
        <f>IF(B86=B$1,INDEX(Dots!F:F,D86),"")</f>
        <v>#VALUE!</v>
      </c>
    </row>
    <row r="87" spans="1:10" s="13" customFormat="1" hidden="1">
      <c r="A87" s="13" t="e">
        <f>IF(B87=B$1,"("&amp;H87&amp;")"&amp;" - "&amp;INDEX(Dots!D:D,D87),"")</f>
        <v>#VALUE!</v>
      </c>
      <c r="B87" s="43" t="e">
        <f>INDEX(Dots!A:A,D87)</f>
        <v>#VALUE!</v>
      </c>
      <c r="C87" s="43"/>
      <c r="D87" s="13" t="e">
        <f t="shared" si="4"/>
        <v>#VALUE!</v>
      </c>
      <c r="F87" s="14">
        <f t="shared" si="3"/>
        <v>0</v>
      </c>
      <c r="G87" s="14" t="e">
        <f>IF(B87=B$1,INDEX(Dots!E:E,D87),"")</f>
        <v>#VALUE!</v>
      </c>
      <c r="H87" s="15" t="e">
        <f>IF(B87=B$1,INDEX(Dots!G:G,D87),"")</f>
        <v>#VALUE!</v>
      </c>
      <c r="I87" s="15" t="e">
        <f>IF(B87=B$1,INDEX(Dots!H:H,D87),"")</f>
        <v>#VALUE!</v>
      </c>
      <c r="J87" s="15" t="e">
        <f>IF(B87=B$1,INDEX(Dots!F:F,D87),"")</f>
        <v>#VALUE!</v>
      </c>
    </row>
    <row r="88" spans="1:10" s="13" customFormat="1" hidden="1">
      <c r="A88" s="13" t="e">
        <f>IF(B88=B$1,"("&amp;H88&amp;")"&amp;" - "&amp;INDEX(Dots!D:D,D88),"")</f>
        <v>#VALUE!</v>
      </c>
      <c r="B88" s="43" t="e">
        <f>INDEX(Dots!A:A,D88)</f>
        <v>#VALUE!</v>
      </c>
      <c r="C88" s="43"/>
      <c r="D88" s="13" t="e">
        <f t="shared" si="4"/>
        <v>#VALUE!</v>
      </c>
      <c r="F88" s="14">
        <f t="shared" si="3"/>
        <v>0</v>
      </c>
      <c r="G88" s="14" t="e">
        <f>IF(B88=B$1,INDEX(Dots!E:E,D88),"")</f>
        <v>#VALUE!</v>
      </c>
      <c r="H88" s="15" t="e">
        <f>IF(B88=B$1,INDEX(Dots!G:G,D88),"")</f>
        <v>#VALUE!</v>
      </c>
      <c r="I88" s="15" t="e">
        <f>IF(B88=B$1,INDEX(Dots!H:H,D88),"")</f>
        <v>#VALUE!</v>
      </c>
      <c r="J88" s="15" t="e">
        <f>IF(B88=B$1,INDEX(Dots!F:F,D88),"")</f>
        <v>#VALUE!</v>
      </c>
    </row>
    <row r="89" spans="1:10" s="13" customFormat="1" hidden="1">
      <c r="A89" s="13" t="e">
        <f>IF(B89=B$1,"("&amp;H89&amp;")"&amp;" - "&amp;INDEX(Dots!D:D,D89),"")</f>
        <v>#VALUE!</v>
      </c>
      <c r="B89" s="43" t="e">
        <f>INDEX(Dots!A:A,D89)</f>
        <v>#VALUE!</v>
      </c>
      <c r="C89" s="43"/>
      <c r="D89" s="13" t="e">
        <f t="shared" si="4"/>
        <v>#VALUE!</v>
      </c>
      <c r="F89" s="14">
        <f t="shared" si="3"/>
        <v>0</v>
      </c>
      <c r="G89" s="14" t="e">
        <f>IF(B89=B$1,INDEX(Dots!E:E,D89),"")</f>
        <v>#VALUE!</v>
      </c>
      <c r="H89" s="15" t="e">
        <f>IF(B89=B$1,INDEX(Dots!G:G,D89),"")</f>
        <v>#VALUE!</v>
      </c>
      <c r="I89" s="15" t="e">
        <f>IF(B89=B$1,INDEX(Dots!H:H,D89),"")</f>
        <v>#VALUE!</v>
      </c>
      <c r="J89" s="15" t="e">
        <f>IF(B89=B$1,INDEX(Dots!F:F,D89),"")</f>
        <v>#VALUE!</v>
      </c>
    </row>
    <row r="90" spans="1:10" s="13" customFormat="1" hidden="1">
      <c r="A90" s="13" t="e">
        <f>IF(B90=B$1,"("&amp;H90&amp;")"&amp;" - "&amp;INDEX(Dots!D:D,D90),"")</f>
        <v>#VALUE!</v>
      </c>
      <c r="B90" s="43" t="e">
        <f>INDEX(Dots!A:A,D90)</f>
        <v>#VALUE!</v>
      </c>
      <c r="C90" s="43"/>
      <c r="D90" s="13" t="e">
        <f t="shared" si="4"/>
        <v>#VALUE!</v>
      </c>
      <c r="F90" s="14">
        <f t="shared" si="3"/>
        <v>0</v>
      </c>
      <c r="G90" s="14" t="e">
        <f>IF(B90=B$1,INDEX(Dots!E:E,D90),"")</f>
        <v>#VALUE!</v>
      </c>
      <c r="H90" s="15" t="e">
        <f>IF(B90=B$1,INDEX(Dots!G:G,D90),"")</f>
        <v>#VALUE!</v>
      </c>
      <c r="I90" s="15" t="e">
        <f>IF(B90=B$1,INDEX(Dots!H:H,D90),"")</f>
        <v>#VALUE!</v>
      </c>
      <c r="J90" s="15" t="e">
        <f>IF(B90=B$1,INDEX(Dots!F:F,D90),"")</f>
        <v>#VALUE!</v>
      </c>
    </row>
    <row r="91" spans="1:10" s="13" customFormat="1" hidden="1">
      <c r="A91" s="13" t="e">
        <f>IF(B91=B$1,"("&amp;H91&amp;")"&amp;" - "&amp;INDEX(Dots!D:D,D91),"")</f>
        <v>#VALUE!</v>
      </c>
      <c r="B91" s="43" t="e">
        <f>INDEX(Dots!A:A,D91)</f>
        <v>#VALUE!</v>
      </c>
      <c r="C91" s="43"/>
      <c r="D91" s="13" t="e">
        <f t="shared" si="4"/>
        <v>#VALUE!</v>
      </c>
      <c r="F91" s="14">
        <f t="shared" si="3"/>
        <v>0</v>
      </c>
      <c r="G91" s="14" t="e">
        <f>IF(B91=B$1,INDEX(Dots!E:E,D91),"")</f>
        <v>#VALUE!</v>
      </c>
      <c r="H91" s="15" t="e">
        <f>IF(B91=B$1,INDEX(Dots!G:G,D91),"")</f>
        <v>#VALUE!</v>
      </c>
      <c r="I91" s="15" t="e">
        <f>IF(B91=B$1,INDEX(Dots!H:H,D91),"")</f>
        <v>#VALUE!</v>
      </c>
      <c r="J91" s="15" t="e">
        <f>IF(B91=B$1,INDEX(Dots!F:F,D91),"")</f>
        <v>#VALUE!</v>
      </c>
    </row>
    <row r="92" spans="1:10" s="13" customFormat="1" hidden="1">
      <c r="A92" s="13" t="e">
        <f>IF(B92=B$1,"("&amp;H92&amp;")"&amp;" - "&amp;INDEX(Dots!D:D,D92),"")</f>
        <v>#VALUE!</v>
      </c>
      <c r="B92" s="43" t="e">
        <f>INDEX(Dots!A:A,D92)</f>
        <v>#VALUE!</v>
      </c>
      <c r="C92" s="43"/>
      <c r="D92" s="13" t="e">
        <f t="shared" si="4"/>
        <v>#VALUE!</v>
      </c>
      <c r="F92" s="14">
        <f t="shared" si="3"/>
        <v>0</v>
      </c>
      <c r="G92" s="14" t="e">
        <f>IF(B92=B$1,INDEX(Dots!E:E,D92),"")</f>
        <v>#VALUE!</v>
      </c>
      <c r="H92" s="15" t="e">
        <f>IF(B92=B$1,INDEX(Dots!G:G,D92),"")</f>
        <v>#VALUE!</v>
      </c>
      <c r="I92" s="15" t="e">
        <f>IF(B92=B$1,INDEX(Dots!H:H,D92),"")</f>
        <v>#VALUE!</v>
      </c>
      <c r="J92" s="15" t="e">
        <f>IF(B92=B$1,INDEX(Dots!F:F,D92),"")</f>
        <v>#VALUE!</v>
      </c>
    </row>
    <row r="93" spans="1:10" s="13" customFormat="1" hidden="1">
      <c r="A93" s="13" t="e">
        <f>IF(B93=B$1,"("&amp;H93&amp;")"&amp;" - "&amp;INDEX(Dots!D:D,D93),"")</f>
        <v>#VALUE!</v>
      </c>
      <c r="B93" s="43" t="e">
        <f>INDEX(Dots!A:A,D93)</f>
        <v>#VALUE!</v>
      </c>
      <c r="C93" s="43"/>
      <c r="D93" s="13" t="e">
        <f t="shared" si="4"/>
        <v>#VALUE!</v>
      </c>
      <c r="F93" s="14">
        <f t="shared" si="3"/>
        <v>0</v>
      </c>
      <c r="G93" s="14" t="e">
        <f>IF(B93=B$1,INDEX(Dots!E:E,D93),"")</f>
        <v>#VALUE!</v>
      </c>
      <c r="H93" s="15" t="e">
        <f>IF(B93=B$1,INDEX(Dots!G:G,D93),"")</f>
        <v>#VALUE!</v>
      </c>
      <c r="I93" s="15" t="e">
        <f>IF(B93=B$1,INDEX(Dots!H:H,D93),"")</f>
        <v>#VALUE!</v>
      </c>
      <c r="J93" s="15" t="e">
        <f>IF(B93=B$1,INDEX(Dots!F:F,D93),"")</f>
        <v>#VALUE!</v>
      </c>
    </row>
    <row r="94" spans="1:10" s="13" customFormat="1" hidden="1">
      <c r="A94" s="13" t="e">
        <f>IF(B94=B$1,"("&amp;H94&amp;")"&amp;" - "&amp;INDEX(Dots!D:D,D94),"")</f>
        <v>#VALUE!</v>
      </c>
      <c r="B94" s="43" t="e">
        <f>INDEX(Dots!A:A,D94)</f>
        <v>#VALUE!</v>
      </c>
      <c r="C94" s="43"/>
      <c r="D94" s="13" t="e">
        <f t="shared" si="4"/>
        <v>#VALUE!</v>
      </c>
      <c r="F94" s="14">
        <f t="shared" si="3"/>
        <v>0</v>
      </c>
      <c r="G94" s="14" t="e">
        <f>IF(B94=B$1,INDEX(Dots!E:E,D94),"")</f>
        <v>#VALUE!</v>
      </c>
      <c r="H94" s="15" t="e">
        <f>IF(B94=B$1,INDEX(Dots!G:G,D94),"")</f>
        <v>#VALUE!</v>
      </c>
      <c r="I94" s="15" t="e">
        <f>IF(B94=B$1,INDEX(Dots!H:H,D94),"")</f>
        <v>#VALUE!</v>
      </c>
      <c r="J94" s="15" t="e">
        <f>IF(B94=B$1,INDEX(Dots!F:F,D94),"")</f>
        <v>#VALUE!</v>
      </c>
    </row>
    <row r="95" spans="1:10" s="13" customFormat="1" hidden="1">
      <c r="A95" s="13" t="e">
        <f>IF(B95=B$1,"("&amp;H95&amp;")"&amp;" - "&amp;INDEX(Dots!D:D,D95),"")</f>
        <v>#VALUE!</v>
      </c>
      <c r="B95" s="43" t="e">
        <f>INDEX(Dots!A:A,D95)</f>
        <v>#VALUE!</v>
      </c>
      <c r="C95" s="43"/>
      <c r="D95" s="13" t="e">
        <f t="shared" si="4"/>
        <v>#VALUE!</v>
      </c>
      <c r="F95" s="14">
        <f t="shared" si="3"/>
        <v>0</v>
      </c>
      <c r="G95" s="14" t="e">
        <f>IF(B95=B$1,INDEX(Dots!E:E,D95),"")</f>
        <v>#VALUE!</v>
      </c>
      <c r="H95" s="15" t="e">
        <f>IF(B95=B$1,INDEX(Dots!G:G,D95),"")</f>
        <v>#VALUE!</v>
      </c>
      <c r="I95" s="15" t="e">
        <f>IF(B95=B$1,INDEX(Dots!H:H,D95),"")</f>
        <v>#VALUE!</v>
      </c>
      <c r="J95" s="15" t="e">
        <f>IF(B95=B$1,INDEX(Dots!F:F,D95),"")</f>
        <v>#VALUE!</v>
      </c>
    </row>
    <row r="96" spans="1:10" s="13" customFormat="1" hidden="1">
      <c r="A96" s="13" t="e">
        <f>IF(B96=B$1,"("&amp;H96&amp;")"&amp;" - "&amp;INDEX(Dots!D:D,D96),"")</f>
        <v>#VALUE!</v>
      </c>
      <c r="B96" s="43" t="e">
        <f>INDEX(Dots!A:A,D96)</f>
        <v>#VALUE!</v>
      </c>
      <c r="C96" s="43"/>
      <c r="D96" s="13" t="e">
        <f t="shared" si="4"/>
        <v>#VALUE!</v>
      </c>
      <c r="F96" s="14">
        <f t="shared" si="3"/>
        <v>0</v>
      </c>
      <c r="G96" s="14" t="e">
        <f>IF(B96=B$1,INDEX(Dots!E:E,D96),"")</f>
        <v>#VALUE!</v>
      </c>
      <c r="H96" s="15" t="e">
        <f>IF(B96=B$1,INDEX(Dots!G:G,D96),"")</f>
        <v>#VALUE!</v>
      </c>
      <c r="I96" s="15" t="e">
        <f>IF(B96=B$1,INDEX(Dots!H:H,D96),"")</f>
        <v>#VALUE!</v>
      </c>
      <c r="J96" s="15" t="e">
        <f>IF(B96=B$1,INDEX(Dots!F:F,D96),"")</f>
        <v>#VALUE!</v>
      </c>
    </row>
    <row r="97" spans="1:10" s="13" customFormat="1" hidden="1">
      <c r="A97" s="13" t="e">
        <f>IF(B97=B$1,"("&amp;H97&amp;")"&amp;" - "&amp;INDEX(Dots!D:D,D97),"")</f>
        <v>#VALUE!</v>
      </c>
      <c r="B97" s="43" t="e">
        <f>INDEX(Dots!A:A,D97)</f>
        <v>#VALUE!</v>
      </c>
      <c r="C97" s="43"/>
      <c r="D97" s="13" t="e">
        <f t="shared" si="4"/>
        <v>#VALUE!</v>
      </c>
      <c r="F97" s="14">
        <f t="shared" si="3"/>
        <v>0</v>
      </c>
      <c r="G97" s="14" t="e">
        <f>IF(B97=B$1,INDEX(Dots!E:E,D97),"")</f>
        <v>#VALUE!</v>
      </c>
      <c r="H97" s="15" t="e">
        <f>IF(B97=B$1,INDEX(Dots!G:G,D97),"")</f>
        <v>#VALUE!</v>
      </c>
      <c r="I97" s="15" t="e">
        <f>IF(B97=B$1,INDEX(Dots!H:H,D97),"")</f>
        <v>#VALUE!</v>
      </c>
      <c r="J97" s="15" t="e">
        <f>IF(B97=B$1,INDEX(Dots!F:F,D97),"")</f>
        <v>#VALUE!</v>
      </c>
    </row>
    <row r="98" spans="1:10" s="13" customFormat="1" hidden="1">
      <c r="A98" s="13" t="e">
        <f>IF(B98=B$1,"("&amp;H98&amp;")"&amp;" - "&amp;INDEX(Dots!D:D,D98),"")</f>
        <v>#VALUE!</v>
      </c>
      <c r="B98" s="43" t="e">
        <f>INDEX(Dots!A:A,D98)</f>
        <v>#VALUE!</v>
      </c>
      <c r="C98" s="43"/>
      <c r="D98" s="13" t="e">
        <f t="shared" si="4"/>
        <v>#VALUE!</v>
      </c>
      <c r="F98" s="14">
        <f>SUMIF(A$125:A$20010,A98,G$125:G$20010)</f>
        <v>0</v>
      </c>
      <c r="G98" s="14" t="e">
        <f>IF(B98=B$1,INDEX(Dots!E:E,D98),"")</f>
        <v>#VALUE!</v>
      </c>
      <c r="H98" s="15" t="e">
        <f>IF(B98=B$1,INDEX(Dots!G:G,D98),"")</f>
        <v>#VALUE!</v>
      </c>
      <c r="I98" s="15" t="e">
        <f>IF(B98=B$1,INDEX(Dots!H:H,D98),"")</f>
        <v>#VALUE!</v>
      </c>
      <c r="J98" s="15" t="e">
        <f>IF(B98=B$1,INDEX(Dots!F:F,D98),"")</f>
        <v>#VALUE!</v>
      </c>
    </row>
    <row r="99" spans="1:10" s="13" customFormat="1" hidden="1">
      <c r="A99" s="13" t="e">
        <f>IF(B99=B$1,"("&amp;H99&amp;")"&amp;" - "&amp;INDEX(Dots!D:D,D99),"")</f>
        <v>#VALUE!</v>
      </c>
      <c r="B99" s="43" t="e">
        <f>INDEX(Dots!A:A,D99)</f>
        <v>#VALUE!</v>
      </c>
      <c r="C99" s="43"/>
      <c r="D99" s="13" t="e">
        <f t="shared" si="4"/>
        <v>#VALUE!</v>
      </c>
      <c r="F99" s="14">
        <f>SUMIF(A$125:A$20010,A99,G$125:G$20010)</f>
        <v>0</v>
      </c>
      <c r="G99" s="14" t="e">
        <f>IF(B99=B$1,INDEX(Dots!E:E,D99),"")</f>
        <v>#VALUE!</v>
      </c>
      <c r="H99" s="15" t="e">
        <f>IF(B99=B$1,INDEX(Dots!G:G,D99),"")</f>
        <v>#VALUE!</v>
      </c>
      <c r="I99" s="15" t="e">
        <f>IF(B99=B$1,INDEX(Dots!H:H,D99),"")</f>
        <v>#VALUE!</v>
      </c>
      <c r="J99" s="15" t="e">
        <f>IF(B99=B$1,INDEX(Dots!F:F,D99),"")</f>
        <v>#VALUE!</v>
      </c>
    </row>
    <row r="100" spans="1:10" s="13" customFormat="1" hidden="1">
      <c r="A100" s="13" t="e">
        <f>IF(B100=B$1,"("&amp;H100&amp;")"&amp;" - "&amp;INDEX(Dots!D:D,D100),"")</f>
        <v>#VALUE!</v>
      </c>
      <c r="B100" s="43" t="e">
        <f>INDEX(Dots!A:A,D100)</f>
        <v>#VALUE!</v>
      </c>
      <c r="C100" s="43"/>
      <c r="D100" s="13" t="e">
        <f t="shared" si="4"/>
        <v>#VALUE!</v>
      </c>
      <c r="F100" s="14">
        <f>SUMIF(A$125:A$20010,A100,G$125:G$20010)</f>
        <v>0</v>
      </c>
      <c r="G100" s="14" t="e">
        <f>IF(B100=B$1,INDEX(Dots!E:E,D100),"")</f>
        <v>#VALUE!</v>
      </c>
      <c r="H100" s="15" t="e">
        <f>IF(B100=B$1,INDEX(Dots!G:G,D100),"")</f>
        <v>#VALUE!</v>
      </c>
      <c r="I100" s="15" t="e">
        <f>IF(B100=B$1,INDEX(Dots!H:H,D100),"")</f>
        <v>#VALUE!</v>
      </c>
      <c r="J100" s="15" t="e">
        <f>IF(B100=B$1,INDEX(Dots!F:F,D100),"")</f>
        <v>#VALUE!</v>
      </c>
    </row>
    <row r="101" spans="1:10" s="13" customFormat="1" hidden="1">
      <c r="A101" s="13" t="e">
        <f>IF(B101=B$1,"("&amp;H101&amp;")"&amp;" - "&amp;INDEX(Dots!D:D,D101),"")</f>
        <v>#VALUE!</v>
      </c>
      <c r="B101" s="43" t="e">
        <f>INDEX(Dots!A:A,D101)</f>
        <v>#VALUE!</v>
      </c>
      <c r="C101" s="43"/>
      <c r="D101" s="13" t="e">
        <f t="shared" si="4"/>
        <v>#VALUE!</v>
      </c>
      <c r="F101" s="14">
        <f>SUMIF(A$125:A$20010,A101,G$125:G$20010)</f>
        <v>0</v>
      </c>
      <c r="G101" s="14" t="e">
        <f>IF(B101=B$1,INDEX(Dots!E:E,D101),"")</f>
        <v>#VALUE!</v>
      </c>
      <c r="H101" s="15" t="e">
        <f>IF(B101=B$1,INDEX(Dots!G:G,D101),"")</f>
        <v>#VALUE!</v>
      </c>
      <c r="I101" s="15" t="e">
        <f>IF(B101=B$1,INDEX(Dots!H:H,D101),"")</f>
        <v>#VALUE!</v>
      </c>
      <c r="J101" s="15" t="e">
        <f>IF(B101=B$1,INDEX(Dots!F:F,D101),"")</f>
        <v>#VALUE!</v>
      </c>
    </row>
    <row r="102" spans="1:10" s="13" customFormat="1" hidden="1">
      <c r="B102" s="43"/>
      <c r="C102" s="43"/>
      <c r="G102" s="14"/>
      <c r="H102" s="15"/>
      <c r="I102" s="15"/>
    </row>
    <row r="103" spans="1:10" s="13" customFormat="1" hidden="1">
      <c r="B103" s="43"/>
      <c r="C103" s="43"/>
      <c r="G103" s="14"/>
      <c r="H103" s="15"/>
      <c r="I103" s="15"/>
    </row>
    <row r="104" spans="1:10" s="13" customFormat="1" hidden="1">
      <c r="B104" s="43"/>
      <c r="C104" s="43"/>
      <c r="G104" s="14"/>
      <c r="H104" s="15"/>
      <c r="I104" s="15"/>
    </row>
    <row r="105" spans="1:10" s="13" customFormat="1" ht="112.5" hidden="1">
      <c r="B105" s="43"/>
      <c r="C105" s="43"/>
      <c r="E105" s="56" t="s">
        <v>2599</v>
      </c>
      <c r="G105" s="14"/>
      <c r="H105" s="15"/>
      <c r="I105" s="15"/>
    </row>
    <row r="106" spans="1:10" s="13" customFormat="1" ht="33.75" hidden="1">
      <c r="B106" s="43"/>
      <c r="C106" s="43"/>
      <c r="E106" s="56" t="s">
        <v>442</v>
      </c>
      <c r="G106" s="14"/>
      <c r="H106" s="15"/>
      <c r="I106" s="15"/>
    </row>
    <row r="107" spans="1:10" s="13" customFormat="1" ht="45" hidden="1">
      <c r="B107" s="43"/>
      <c r="C107" s="43"/>
      <c r="E107" s="57" t="s">
        <v>2600</v>
      </c>
      <c r="G107" s="14"/>
      <c r="H107" s="15"/>
      <c r="I107" s="15"/>
    </row>
    <row r="108" spans="1:10" s="13" customFormat="1" ht="180" hidden="1">
      <c r="B108" s="50"/>
      <c r="C108" s="50"/>
      <c r="E108" s="56" t="s">
        <v>2601</v>
      </c>
      <c r="G108" s="14"/>
      <c r="H108" s="15"/>
      <c r="I108" s="15"/>
    </row>
    <row r="109" spans="1:10" s="17" customFormat="1" ht="15.75">
      <c r="A109" s="164" t="s">
        <v>691</v>
      </c>
      <c r="B109" s="164"/>
      <c r="C109" s="164"/>
      <c r="D109" s="164"/>
      <c r="E109" s="164"/>
      <c r="F109" s="164"/>
      <c r="G109" s="164"/>
      <c r="H109" s="16"/>
      <c r="I109" s="16"/>
    </row>
    <row r="110" spans="1:10" s="17" customFormat="1" ht="15">
      <c r="A110" s="166" t="s">
        <v>270</v>
      </c>
      <c r="B110" s="166"/>
      <c r="C110" s="166"/>
      <c r="D110" s="166"/>
      <c r="E110" s="166"/>
      <c r="F110" s="166"/>
      <c r="G110" s="166"/>
      <c r="H110" s="19"/>
      <c r="I110" s="19"/>
    </row>
    <row r="111" spans="1:10" s="17" customFormat="1" ht="15">
      <c r="A111" s="18"/>
      <c r="B111" s="44"/>
      <c r="C111" s="44"/>
      <c r="D111" s="18"/>
      <c r="E111" s="18"/>
      <c r="F111" s="94"/>
      <c r="H111" s="52" t="str">
        <f>Doklady!H111</f>
        <v>V1</v>
      </c>
      <c r="I111" s="19"/>
    </row>
    <row r="112" spans="1:10" s="17" customFormat="1" ht="15.95" customHeight="1">
      <c r="A112" s="20" t="s">
        <v>271</v>
      </c>
      <c r="B112" s="172" t="s">
        <v>692</v>
      </c>
      <c r="C112" s="173"/>
      <c r="D112" s="173"/>
      <c r="E112" s="174"/>
      <c r="F112" s="95"/>
      <c r="H112" s="54">
        <f>Doklady!H112</f>
        <v>42411</v>
      </c>
      <c r="I112" s="19"/>
    </row>
    <row r="113" spans="1:10" s="17" customFormat="1" ht="15.95" customHeight="1">
      <c r="A113" s="20"/>
      <c r="B113" s="46"/>
      <c r="C113" s="46"/>
      <c r="D113" s="21"/>
      <c r="E113" s="21"/>
      <c r="F113" s="21"/>
      <c r="G113" s="21"/>
      <c r="H113" s="19"/>
      <c r="I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12.75">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27.1.2017</v>
      </c>
      <c r="B120" s="47"/>
      <c r="C120" s="47"/>
      <c r="F120" s="6"/>
      <c r="G120" s="6"/>
      <c r="H120" s="6"/>
    </row>
    <row r="121" spans="1:10" s="5" customFormat="1" ht="36.75" customHeight="1">
      <c r="A121" s="167" t="s">
        <v>1164</v>
      </c>
      <c r="B121" s="167"/>
      <c r="C121" s="167"/>
      <c r="D121" s="7"/>
      <c r="E121" s="167" t="s">
        <v>1165</v>
      </c>
      <c r="F121" s="167"/>
      <c r="G121" s="167"/>
      <c r="H121" s="167"/>
      <c r="I121" s="7"/>
    </row>
    <row r="122" spans="1:10" s="5" customFormat="1" ht="29.25" customHeight="1">
      <c r="A122" s="163" t="s">
        <v>487</v>
      </c>
      <c r="B122" s="163"/>
      <c r="C122" s="163"/>
      <c r="D122" s="106"/>
      <c r="E122" s="163" t="s">
        <v>2602</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5"/>
    </row>
    <row r="125" spans="1:10" ht="67.5">
      <c r="A125" s="9" t="s">
        <v>693</v>
      </c>
      <c r="B125" s="51"/>
      <c r="C125" s="51"/>
      <c r="D125" s="10"/>
      <c r="E125" s="9" t="s">
        <v>2603</v>
      </c>
      <c r="F125" s="9"/>
      <c r="G125" s="11"/>
      <c r="H125" s="11"/>
      <c r="I125" s="5"/>
    </row>
    <row r="126" spans="1:10" ht="45">
      <c r="A126" s="9" t="s">
        <v>693</v>
      </c>
      <c r="B126" s="51" t="s">
        <v>2604</v>
      </c>
      <c r="C126" s="51" t="s">
        <v>694</v>
      </c>
      <c r="D126" s="10">
        <v>42492</v>
      </c>
      <c r="E126" s="9" t="s">
        <v>695</v>
      </c>
      <c r="F126" s="9" t="s">
        <v>696</v>
      </c>
      <c r="G126" s="11">
        <v>400</v>
      </c>
      <c r="H126" s="11">
        <v>50</v>
      </c>
      <c r="I126" s="5"/>
    </row>
    <row r="127" spans="1:10" ht="22.5">
      <c r="A127" s="9" t="s">
        <v>693</v>
      </c>
      <c r="B127" s="51" t="s">
        <v>2605</v>
      </c>
      <c r="C127" s="51" t="s">
        <v>697</v>
      </c>
      <c r="D127" s="10">
        <v>42508</v>
      </c>
      <c r="E127" s="9" t="s">
        <v>698</v>
      </c>
      <c r="F127" s="9" t="s">
        <v>699</v>
      </c>
      <c r="G127" s="11"/>
      <c r="H127" s="11">
        <v>100</v>
      </c>
      <c r="I127" s="5"/>
    </row>
    <row r="128" spans="1:10" ht="22.5">
      <c r="A128" s="9" t="s">
        <v>693</v>
      </c>
      <c r="B128" s="51" t="s">
        <v>2606</v>
      </c>
      <c r="C128" s="51" t="s">
        <v>700</v>
      </c>
      <c r="D128" s="10">
        <v>42439</v>
      </c>
      <c r="E128" s="9" t="s">
        <v>701</v>
      </c>
      <c r="F128" s="9" t="s">
        <v>702</v>
      </c>
      <c r="G128" s="11">
        <v>100</v>
      </c>
      <c r="H128" s="11"/>
      <c r="I128" s="5"/>
    </row>
    <row r="129" spans="1:17" ht="22.5">
      <c r="A129" s="9" t="s">
        <v>693</v>
      </c>
      <c r="B129" s="51" t="s">
        <v>2607</v>
      </c>
      <c r="C129" s="51" t="s">
        <v>703</v>
      </c>
      <c r="D129" s="10">
        <v>42480</v>
      </c>
      <c r="E129" s="9" t="s">
        <v>704</v>
      </c>
      <c r="F129" s="9" t="s">
        <v>705</v>
      </c>
      <c r="G129" s="11">
        <v>50</v>
      </c>
      <c r="H129" s="11"/>
      <c r="I129" s="5"/>
    </row>
    <row r="130" spans="1:17" ht="22.5">
      <c r="A130" s="9" t="s">
        <v>693</v>
      </c>
      <c r="B130" s="51" t="s">
        <v>2608</v>
      </c>
      <c r="C130" s="51" t="s">
        <v>706</v>
      </c>
      <c r="D130" s="10">
        <v>42498</v>
      </c>
      <c r="E130" s="9" t="s">
        <v>707</v>
      </c>
      <c r="F130" s="9" t="s">
        <v>708</v>
      </c>
      <c r="G130" s="11">
        <v>200</v>
      </c>
      <c r="H130" s="11"/>
      <c r="I130" s="5"/>
    </row>
    <row r="131" spans="1:17" ht="22.5">
      <c r="A131" s="9" t="s">
        <v>693</v>
      </c>
      <c r="B131" s="51" t="s">
        <v>2609</v>
      </c>
      <c r="C131" s="51" t="s">
        <v>709</v>
      </c>
      <c r="D131" s="10">
        <v>42502</v>
      </c>
      <c r="E131" s="9" t="s">
        <v>710</v>
      </c>
      <c r="F131" s="9" t="s">
        <v>711</v>
      </c>
      <c r="G131" s="11"/>
      <c r="H131" s="11">
        <v>50</v>
      </c>
      <c r="I131" s="5"/>
    </row>
    <row r="132" spans="1:17" ht="22.5">
      <c r="A132" s="9" t="s">
        <v>693</v>
      </c>
      <c r="B132" s="51" t="s">
        <v>2610</v>
      </c>
      <c r="C132" s="51" t="s">
        <v>712</v>
      </c>
      <c r="D132" s="10">
        <v>42460</v>
      </c>
      <c r="E132" s="9" t="s">
        <v>713</v>
      </c>
      <c r="F132" s="9" t="s">
        <v>714</v>
      </c>
      <c r="G132" s="11">
        <v>505</v>
      </c>
      <c r="H132" s="11"/>
      <c r="I132" s="5"/>
    </row>
    <row r="133" spans="1:17" ht="135">
      <c r="A133" s="9" t="s">
        <v>693</v>
      </c>
      <c r="B133" s="51"/>
      <c r="C133" s="51"/>
      <c r="D133" s="10"/>
      <c r="E133" s="9" t="s">
        <v>2611</v>
      </c>
      <c r="F133" s="9"/>
      <c r="G133" s="11"/>
      <c r="H133" s="11"/>
      <c r="I133" s="5"/>
    </row>
    <row r="134" spans="1:17" ht="22.5">
      <c r="A134" s="9" t="s">
        <v>693</v>
      </c>
      <c r="B134" s="51" t="s">
        <v>2612</v>
      </c>
      <c r="C134" s="51" t="s">
        <v>715</v>
      </c>
      <c r="D134" s="10">
        <v>42497</v>
      </c>
      <c r="E134" s="9" t="s">
        <v>716</v>
      </c>
      <c r="F134" s="9" t="s">
        <v>717</v>
      </c>
      <c r="G134" s="11"/>
      <c r="H134" s="11">
        <v>600</v>
      </c>
      <c r="I134" s="5"/>
    </row>
    <row r="135" spans="1:17" ht="22.5">
      <c r="A135" s="9" t="s">
        <v>693</v>
      </c>
      <c r="B135" s="51" t="s">
        <v>2613</v>
      </c>
      <c r="C135" s="51" t="s">
        <v>2614</v>
      </c>
      <c r="D135" s="10">
        <v>42648</v>
      </c>
      <c r="E135" s="9" t="s">
        <v>718</v>
      </c>
      <c r="F135" s="9" t="s">
        <v>719</v>
      </c>
      <c r="G135" s="11"/>
      <c r="H135" s="11">
        <v>400</v>
      </c>
      <c r="I135" s="5"/>
    </row>
    <row r="136" spans="1:17" ht="22.5">
      <c r="A136" s="9" t="s">
        <v>693</v>
      </c>
      <c r="B136" s="51" t="s">
        <v>2615</v>
      </c>
      <c r="C136" s="51" t="s">
        <v>720</v>
      </c>
      <c r="D136" s="10">
        <v>42628</v>
      </c>
      <c r="E136" s="9" t="s">
        <v>721</v>
      </c>
      <c r="F136" s="9" t="s">
        <v>722</v>
      </c>
      <c r="G136" s="11">
        <v>1000</v>
      </c>
      <c r="H136" s="11">
        <v>768</v>
      </c>
      <c r="I136" s="5"/>
    </row>
    <row r="137" spans="1:17" ht="22.5">
      <c r="A137" s="9" t="s">
        <v>693</v>
      </c>
      <c r="B137" s="51" t="s">
        <v>2616</v>
      </c>
      <c r="C137" s="51" t="s">
        <v>723</v>
      </c>
      <c r="D137" s="10">
        <v>42628</v>
      </c>
      <c r="E137" s="9" t="s">
        <v>724</v>
      </c>
      <c r="F137" s="9" t="s">
        <v>725</v>
      </c>
      <c r="G137" s="11">
        <v>300</v>
      </c>
      <c r="H137" s="11"/>
      <c r="I137" s="5"/>
    </row>
    <row r="138" spans="1:17" ht="22.5">
      <c r="A138" s="9" t="s">
        <v>693</v>
      </c>
      <c r="B138" s="51" t="s">
        <v>2617</v>
      </c>
      <c r="C138" s="51" t="s">
        <v>726</v>
      </c>
      <c r="D138" s="10">
        <v>42571</v>
      </c>
      <c r="E138" s="9" t="s">
        <v>727</v>
      </c>
      <c r="F138" s="9" t="s">
        <v>728</v>
      </c>
      <c r="G138" s="11">
        <v>600</v>
      </c>
      <c r="H138" s="11"/>
      <c r="I138" s="5"/>
    </row>
    <row r="139" spans="1:17" ht="22.5">
      <c r="A139" s="9" t="s">
        <v>693</v>
      </c>
      <c r="B139" s="51" t="s">
        <v>2618</v>
      </c>
      <c r="C139" s="51" t="s">
        <v>729</v>
      </c>
      <c r="D139" s="10">
        <v>42618</v>
      </c>
      <c r="E139" s="9" t="s">
        <v>2619</v>
      </c>
      <c r="F139" s="9" t="s">
        <v>730</v>
      </c>
      <c r="G139" s="11">
        <v>25.9</v>
      </c>
      <c r="H139" s="11"/>
      <c r="I139" s="5"/>
    </row>
    <row r="140" spans="1:17" ht="22.5">
      <c r="A140" s="9" t="s">
        <v>693</v>
      </c>
      <c r="B140" s="51" t="s">
        <v>2620</v>
      </c>
      <c r="C140" s="51" t="s">
        <v>731</v>
      </c>
      <c r="D140" s="10">
        <v>42515</v>
      </c>
      <c r="E140" s="9" t="s">
        <v>732</v>
      </c>
      <c r="F140" s="9" t="s">
        <v>733</v>
      </c>
      <c r="G140" s="11"/>
      <c r="H140" s="11">
        <v>30</v>
      </c>
      <c r="I140" s="5"/>
    </row>
    <row r="141" spans="1:17" ht="22.5">
      <c r="A141" s="9" t="s">
        <v>693</v>
      </c>
      <c r="B141" s="51"/>
      <c r="C141" s="51"/>
      <c r="D141" s="10"/>
      <c r="E141" s="9" t="s">
        <v>734</v>
      </c>
      <c r="F141" s="9"/>
      <c r="G141" s="11"/>
      <c r="H141" s="11"/>
      <c r="I141" s="5"/>
      <c r="L141" s="1"/>
      <c r="M141" s="1"/>
      <c r="N141" s="1"/>
      <c r="O141" s="1"/>
      <c r="P141" s="1"/>
      <c r="Q141" s="1"/>
    </row>
    <row r="142" spans="1:17" ht="33.75">
      <c r="A142" s="9" t="s">
        <v>693</v>
      </c>
      <c r="B142" s="51" t="s">
        <v>735</v>
      </c>
      <c r="C142" s="51" t="s">
        <v>735</v>
      </c>
      <c r="D142" s="10">
        <v>42735</v>
      </c>
      <c r="E142" s="9" t="s">
        <v>2621</v>
      </c>
      <c r="F142" s="9" t="s">
        <v>736</v>
      </c>
      <c r="G142" s="11"/>
      <c r="H142" s="11">
        <v>12000</v>
      </c>
      <c r="I142" s="5"/>
      <c r="L142" s="1"/>
      <c r="M142" s="1"/>
      <c r="N142" s="1"/>
      <c r="O142" s="1"/>
      <c r="P142" s="1"/>
      <c r="Q142" s="1"/>
    </row>
    <row r="143" spans="1:17" ht="22.5">
      <c r="A143" s="9" t="s">
        <v>693</v>
      </c>
      <c r="B143" s="51" t="s">
        <v>2622</v>
      </c>
      <c r="C143" s="51" t="s">
        <v>737</v>
      </c>
      <c r="D143" s="10">
        <v>42386</v>
      </c>
      <c r="E143" s="9" t="s">
        <v>738</v>
      </c>
      <c r="F143" s="9" t="s">
        <v>739</v>
      </c>
      <c r="G143" s="11">
        <v>124</v>
      </c>
      <c r="H143" s="11"/>
      <c r="I143" s="5"/>
      <c r="L143" s="1"/>
      <c r="M143" s="1"/>
      <c r="N143" s="1"/>
      <c r="O143" s="1"/>
      <c r="P143" s="1"/>
      <c r="Q143" s="1"/>
    </row>
    <row r="144" spans="1:17" ht="22.5">
      <c r="A144" s="9" t="s">
        <v>693</v>
      </c>
      <c r="B144" s="51" t="s">
        <v>2623</v>
      </c>
      <c r="C144" s="51">
        <v>1213275</v>
      </c>
      <c r="D144" s="10">
        <v>42491</v>
      </c>
      <c r="E144" s="9" t="s">
        <v>740</v>
      </c>
      <c r="F144" s="9" t="s">
        <v>741</v>
      </c>
      <c r="G144" s="11">
        <v>19.100000000000001</v>
      </c>
      <c r="H144" s="11"/>
      <c r="I144" s="5"/>
      <c r="N144" s="1"/>
      <c r="O144" s="1"/>
      <c r="P144" s="1"/>
      <c r="Q144" s="1"/>
    </row>
    <row r="145" spans="1:17" ht="22.5">
      <c r="A145" s="9" t="s">
        <v>693</v>
      </c>
      <c r="B145" s="51" t="s">
        <v>2624</v>
      </c>
      <c r="C145" s="51">
        <v>2007006035</v>
      </c>
      <c r="D145" s="10">
        <v>42371</v>
      </c>
      <c r="E145" s="9" t="s">
        <v>2625</v>
      </c>
      <c r="F145" s="9" t="s">
        <v>742</v>
      </c>
      <c r="G145" s="11">
        <v>277.74</v>
      </c>
      <c r="H145" s="11"/>
      <c r="I145" s="5"/>
      <c r="N145" s="1"/>
      <c r="O145" s="1"/>
      <c r="P145" s="1"/>
      <c r="Q145" s="1"/>
    </row>
    <row r="146" spans="1:17" ht="22.5">
      <c r="A146" s="9" t="s">
        <v>693</v>
      </c>
      <c r="B146" s="122">
        <v>42705</v>
      </c>
      <c r="C146" s="51" t="s">
        <v>737</v>
      </c>
      <c r="D146" s="10">
        <v>42384</v>
      </c>
      <c r="E146" s="9" t="s">
        <v>2626</v>
      </c>
      <c r="F146" s="9" t="s">
        <v>743</v>
      </c>
      <c r="G146" s="11">
        <v>50</v>
      </c>
      <c r="H146" s="11"/>
      <c r="I146" s="5"/>
      <c r="N146" s="1"/>
      <c r="O146" s="1"/>
      <c r="P146" s="1"/>
      <c r="Q146" s="1"/>
    </row>
    <row r="147" spans="1:17" ht="22.5">
      <c r="A147" s="9" t="s">
        <v>693</v>
      </c>
      <c r="B147" s="51" t="s">
        <v>2627</v>
      </c>
      <c r="C147" s="51" t="s">
        <v>744</v>
      </c>
      <c r="D147" s="10">
        <v>42577</v>
      </c>
      <c r="E147" s="9" t="s">
        <v>745</v>
      </c>
      <c r="F147" s="9" t="s">
        <v>746</v>
      </c>
      <c r="G147" s="11">
        <v>9</v>
      </c>
      <c r="H147" s="11"/>
      <c r="I147" s="5"/>
      <c r="N147" s="1"/>
      <c r="O147" s="1"/>
      <c r="P147" s="1"/>
      <c r="Q147" s="1"/>
    </row>
    <row r="148" spans="1:17" ht="22.5">
      <c r="A148" s="9" t="s">
        <v>693</v>
      </c>
      <c r="B148" s="122">
        <v>42491</v>
      </c>
      <c r="C148" s="51" t="s">
        <v>747</v>
      </c>
      <c r="D148" s="10">
        <v>42381</v>
      </c>
      <c r="E148" s="9" t="s">
        <v>2628</v>
      </c>
      <c r="F148" s="9" t="s">
        <v>280</v>
      </c>
      <c r="G148" s="11">
        <v>10</v>
      </c>
      <c r="H148" s="11"/>
      <c r="I148" s="5"/>
      <c r="N148" s="1"/>
      <c r="O148" s="1"/>
      <c r="P148" s="1"/>
      <c r="Q148" s="1"/>
    </row>
    <row r="149" spans="1:17" ht="22.5">
      <c r="A149" s="9" t="s">
        <v>693</v>
      </c>
      <c r="B149" s="51" t="s">
        <v>748</v>
      </c>
      <c r="C149" s="51" t="s">
        <v>749</v>
      </c>
      <c r="D149" s="10">
        <v>42622</v>
      </c>
      <c r="E149" s="9" t="s">
        <v>2629</v>
      </c>
      <c r="F149" s="9" t="s">
        <v>750</v>
      </c>
      <c r="G149" s="11">
        <v>500</v>
      </c>
      <c r="H149" s="11"/>
      <c r="I149" s="5"/>
      <c r="N149" s="1"/>
      <c r="O149" s="1"/>
      <c r="P149" s="1"/>
      <c r="Q149" s="1"/>
    </row>
    <row r="150" spans="1:17" ht="22.5">
      <c r="A150" s="9" t="s">
        <v>693</v>
      </c>
      <c r="B150" s="51" t="s">
        <v>2630</v>
      </c>
      <c r="C150" s="51" t="s">
        <v>751</v>
      </c>
      <c r="D150" s="10">
        <v>42470</v>
      </c>
      <c r="E150" s="9" t="s">
        <v>752</v>
      </c>
      <c r="F150" s="9" t="s">
        <v>753</v>
      </c>
      <c r="G150" s="11">
        <v>71.2</v>
      </c>
      <c r="H150" s="11"/>
      <c r="I150" s="5"/>
      <c r="N150" s="1"/>
      <c r="O150" s="1"/>
      <c r="P150" s="1"/>
      <c r="Q150" s="1"/>
    </row>
    <row r="151" spans="1:17" ht="56.25">
      <c r="A151" s="9" t="s">
        <v>693</v>
      </c>
      <c r="B151" s="51" t="s">
        <v>2631</v>
      </c>
      <c r="C151" s="51" t="s">
        <v>2632</v>
      </c>
      <c r="D151" s="10">
        <v>42609</v>
      </c>
      <c r="E151" s="9" t="s">
        <v>2633</v>
      </c>
      <c r="F151" s="9" t="s">
        <v>754</v>
      </c>
      <c r="G151" s="11">
        <v>250</v>
      </c>
      <c r="H151" s="11"/>
      <c r="I151" s="5"/>
    </row>
    <row r="152" spans="1:17" ht="22.5">
      <c r="A152" s="9" t="s">
        <v>693</v>
      </c>
      <c r="B152" s="51" t="s">
        <v>2634</v>
      </c>
      <c r="C152" s="51" t="s">
        <v>755</v>
      </c>
      <c r="D152" s="10">
        <v>42597</v>
      </c>
      <c r="E152" s="9" t="s">
        <v>756</v>
      </c>
      <c r="F152" s="9" t="s">
        <v>757</v>
      </c>
      <c r="G152" s="11">
        <v>320</v>
      </c>
      <c r="H152" s="11"/>
      <c r="I152" s="5"/>
    </row>
    <row r="153" spans="1:17" ht="22.5">
      <c r="A153" s="9" t="s">
        <v>693</v>
      </c>
      <c r="B153" s="51" t="s">
        <v>758</v>
      </c>
      <c r="C153" s="51" t="s">
        <v>759</v>
      </c>
      <c r="D153" s="10">
        <v>42521</v>
      </c>
      <c r="E153" s="9" t="s">
        <v>2635</v>
      </c>
      <c r="F153" s="9" t="s">
        <v>760</v>
      </c>
      <c r="G153" s="11">
        <v>40</v>
      </c>
      <c r="H153" s="11"/>
      <c r="I153" s="5"/>
    </row>
    <row r="154" spans="1:17" ht="22.5">
      <c r="A154" s="9" t="s">
        <v>693</v>
      </c>
      <c r="B154" s="122">
        <v>42370</v>
      </c>
      <c r="C154" s="51" t="s">
        <v>2636</v>
      </c>
      <c r="D154" s="10">
        <v>42371</v>
      </c>
      <c r="E154" s="9" t="s">
        <v>761</v>
      </c>
      <c r="F154" s="9" t="s">
        <v>762</v>
      </c>
      <c r="G154" s="11">
        <v>25</v>
      </c>
      <c r="H154" s="11"/>
      <c r="I154" s="5"/>
    </row>
    <row r="155" spans="1:17" ht="22.5">
      <c r="A155" s="9" t="s">
        <v>693</v>
      </c>
      <c r="B155" s="122">
        <v>42430</v>
      </c>
      <c r="C155" s="51" t="s">
        <v>763</v>
      </c>
      <c r="D155" s="10">
        <v>42402</v>
      </c>
      <c r="E155" s="9" t="s">
        <v>2637</v>
      </c>
      <c r="F155" s="9" t="s">
        <v>764</v>
      </c>
      <c r="G155" s="11">
        <v>150</v>
      </c>
      <c r="H155" s="11"/>
      <c r="I155" s="5"/>
    </row>
    <row r="156" spans="1:17" ht="22.5">
      <c r="A156" s="9" t="s">
        <v>693</v>
      </c>
      <c r="B156" s="122">
        <v>42461</v>
      </c>
      <c r="C156" s="51" t="s">
        <v>765</v>
      </c>
      <c r="D156" s="10">
        <v>42375</v>
      </c>
      <c r="E156" s="9" t="s">
        <v>2638</v>
      </c>
      <c r="F156" s="9" t="s">
        <v>766</v>
      </c>
      <c r="G156" s="11">
        <v>100</v>
      </c>
      <c r="H156" s="11"/>
      <c r="I156" s="5"/>
    </row>
    <row r="157" spans="1:17" ht="22.5">
      <c r="A157" s="9" t="s">
        <v>693</v>
      </c>
      <c r="B157" s="51" t="s">
        <v>2639</v>
      </c>
      <c r="C157" s="51" t="s">
        <v>767</v>
      </c>
      <c r="D157" s="10">
        <v>42464</v>
      </c>
      <c r="E157" s="9" t="s">
        <v>2640</v>
      </c>
      <c r="F157" s="9" t="s">
        <v>768</v>
      </c>
      <c r="G157" s="11">
        <v>74.099999999999994</v>
      </c>
      <c r="H157" s="11"/>
    </row>
    <row r="158" spans="1:17" ht="22.5">
      <c r="A158" s="9" t="s">
        <v>693</v>
      </c>
      <c r="B158" s="51" t="s">
        <v>2641</v>
      </c>
      <c r="C158" s="51" t="s">
        <v>769</v>
      </c>
      <c r="D158" s="10">
        <v>42597</v>
      </c>
      <c r="E158" s="9" t="s">
        <v>2642</v>
      </c>
      <c r="F158" s="9" t="s">
        <v>770</v>
      </c>
      <c r="G158" s="11">
        <v>120</v>
      </c>
      <c r="H158" s="11"/>
    </row>
    <row r="159" spans="1:17" ht="45">
      <c r="A159" s="9" t="s">
        <v>693</v>
      </c>
      <c r="B159" s="51" t="s">
        <v>771</v>
      </c>
      <c r="C159" s="51" t="s">
        <v>771</v>
      </c>
      <c r="D159" s="10">
        <v>42474</v>
      </c>
      <c r="E159" s="9" t="s">
        <v>2643</v>
      </c>
      <c r="F159" s="9" t="s">
        <v>772</v>
      </c>
      <c r="G159" s="11">
        <v>80</v>
      </c>
      <c r="H159" s="11">
        <v>80</v>
      </c>
    </row>
    <row r="160" spans="1:17" ht="22.5">
      <c r="A160" s="9" t="s">
        <v>693</v>
      </c>
      <c r="B160" s="51" t="s">
        <v>773</v>
      </c>
      <c r="C160" s="51" t="s">
        <v>774</v>
      </c>
      <c r="D160" s="10">
        <v>42685</v>
      </c>
      <c r="E160" s="9" t="s">
        <v>2644</v>
      </c>
      <c r="F160" s="9" t="s">
        <v>775</v>
      </c>
      <c r="G160" s="11">
        <v>600</v>
      </c>
      <c r="H160" s="11">
        <v>200</v>
      </c>
    </row>
    <row r="161" spans="1:8" ht="22.5">
      <c r="A161" s="9" t="s">
        <v>693</v>
      </c>
      <c r="B161" s="51" t="s">
        <v>747</v>
      </c>
      <c r="C161" s="51" t="s">
        <v>776</v>
      </c>
      <c r="D161" s="10">
        <v>42509</v>
      </c>
      <c r="E161" s="9" t="s">
        <v>777</v>
      </c>
      <c r="F161" s="9" t="s">
        <v>778</v>
      </c>
      <c r="G161" s="11">
        <v>10</v>
      </c>
      <c r="H161" s="11"/>
    </row>
    <row r="162" spans="1:8" ht="22.5">
      <c r="A162" s="9" t="s">
        <v>693</v>
      </c>
      <c r="B162" s="51" t="s">
        <v>779</v>
      </c>
      <c r="C162" s="51" t="s">
        <v>780</v>
      </c>
      <c r="D162" s="10">
        <v>42555</v>
      </c>
      <c r="E162" s="9" t="s">
        <v>781</v>
      </c>
      <c r="F162" s="9" t="s">
        <v>782</v>
      </c>
      <c r="G162" s="11">
        <v>19</v>
      </c>
      <c r="H162" s="11"/>
    </row>
    <row r="163" spans="1:8" ht="22.5">
      <c r="A163" s="9" t="s">
        <v>693</v>
      </c>
      <c r="B163" s="51" t="s">
        <v>2645</v>
      </c>
      <c r="C163" s="51" t="s">
        <v>783</v>
      </c>
      <c r="D163" s="10">
        <v>42381</v>
      </c>
      <c r="E163" s="9" t="s">
        <v>784</v>
      </c>
      <c r="F163" s="9" t="s">
        <v>785</v>
      </c>
      <c r="G163" s="11">
        <v>230</v>
      </c>
      <c r="H163" s="11"/>
    </row>
    <row r="164" spans="1:8" ht="22.5">
      <c r="A164" s="9" t="s">
        <v>693</v>
      </c>
      <c r="B164" s="51" t="s">
        <v>2646</v>
      </c>
      <c r="C164" s="51" t="s">
        <v>2647</v>
      </c>
      <c r="D164" s="10">
        <v>42431</v>
      </c>
      <c r="E164" s="9" t="s">
        <v>2648</v>
      </c>
      <c r="F164" s="9" t="s">
        <v>786</v>
      </c>
      <c r="G164" s="11">
        <v>175</v>
      </c>
      <c r="H164" s="11"/>
    </row>
    <row r="165" spans="1:8" ht="22.5">
      <c r="A165" s="9" t="s">
        <v>693</v>
      </c>
      <c r="B165" s="51" t="s">
        <v>787</v>
      </c>
      <c r="C165" s="51">
        <v>369963</v>
      </c>
      <c r="D165" s="10">
        <v>42432</v>
      </c>
      <c r="E165" s="9" t="s">
        <v>788</v>
      </c>
      <c r="F165" s="9" t="s">
        <v>789</v>
      </c>
      <c r="G165" s="11"/>
      <c r="H165" s="11">
        <v>255</v>
      </c>
    </row>
    <row r="166" spans="1:8" ht="90">
      <c r="A166" s="9" t="s">
        <v>790</v>
      </c>
      <c r="B166" s="51"/>
      <c r="C166" s="51"/>
      <c r="D166" s="10"/>
      <c r="E166" s="9" t="s">
        <v>2649</v>
      </c>
      <c r="F166" s="9"/>
      <c r="G166" s="11"/>
      <c r="H166" s="11"/>
    </row>
    <row r="167" spans="1:8">
      <c r="A167" s="9" t="s">
        <v>790</v>
      </c>
      <c r="B167" s="51" t="s">
        <v>2650</v>
      </c>
      <c r="C167" s="51">
        <v>20160136</v>
      </c>
      <c r="D167" s="10">
        <v>42734</v>
      </c>
      <c r="E167" s="9" t="s">
        <v>2651</v>
      </c>
      <c r="F167" s="9" t="s">
        <v>791</v>
      </c>
      <c r="G167" s="11">
        <v>360</v>
      </c>
      <c r="H167" s="11"/>
    </row>
    <row r="168" spans="1:8">
      <c r="A168" s="9" t="s">
        <v>790</v>
      </c>
      <c r="B168" s="51" t="s">
        <v>2652</v>
      </c>
      <c r="C168" s="51" t="s">
        <v>749</v>
      </c>
      <c r="D168" s="10">
        <v>42725</v>
      </c>
      <c r="E168" s="9" t="s">
        <v>792</v>
      </c>
      <c r="F168" s="9" t="s">
        <v>750</v>
      </c>
      <c r="G168" s="11">
        <v>500</v>
      </c>
      <c r="H168" s="11"/>
    </row>
    <row r="169" spans="1:8">
      <c r="A169" s="9" t="s">
        <v>790</v>
      </c>
      <c r="B169" s="122">
        <v>42583</v>
      </c>
      <c r="C169" s="51" t="s">
        <v>793</v>
      </c>
      <c r="D169" s="10">
        <v>42732</v>
      </c>
      <c r="E169" s="9" t="s">
        <v>2653</v>
      </c>
      <c r="F169" s="9" t="s">
        <v>794</v>
      </c>
      <c r="G169" s="11">
        <v>20</v>
      </c>
      <c r="H169" s="11"/>
    </row>
    <row r="170" spans="1:8">
      <c r="A170" s="9" t="s">
        <v>790</v>
      </c>
      <c r="B170" s="51" t="s">
        <v>2654</v>
      </c>
      <c r="C170" s="51" t="s">
        <v>795</v>
      </c>
      <c r="D170" s="10">
        <v>42733</v>
      </c>
      <c r="E170" s="9" t="s">
        <v>796</v>
      </c>
      <c r="F170" s="9" t="s">
        <v>797</v>
      </c>
      <c r="G170" s="11">
        <v>25</v>
      </c>
      <c r="H170" s="11"/>
    </row>
    <row r="171" spans="1:8" ht="22.5">
      <c r="A171" s="9" t="s">
        <v>798</v>
      </c>
      <c r="B171" s="122">
        <v>42614</v>
      </c>
      <c r="C171" s="51" t="s">
        <v>2655</v>
      </c>
      <c r="D171" s="10">
        <v>42381</v>
      </c>
      <c r="E171" s="9" t="s">
        <v>799</v>
      </c>
      <c r="F171" s="9" t="s">
        <v>800</v>
      </c>
      <c r="G171" s="11">
        <v>20000</v>
      </c>
      <c r="H171" s="11"/>
    </row>
    <row r="172" spans="1:8" ht="45">
      <c r="A172" s="9" t="s">
        <v>801</v>
      </c>
      <c r="B172" s="51" t="s">
        <v>2656</v>
      </c>
      <c r="C172" s="51" t="s">
        <v>802</v>
      </c>
      <c r="D172" s="10">
        <v>42460</v>
      </c>
      <c r="E172" s="9" t="s">
        <v>803</v>
      </c>
      <c r="F172" s="9" t="s">
        <v>804</v>
      </c>
      <c r="G172" s="11">
        <v>30000</v>
      </c>
      <c r="H172" s="11">
        <v>15000</v>
      </c>
    </row>
    <row r="173" spans="1:8" ht="123.75">
      <c r="A173" s="9" t="s">
        <v>805</v>
      </c>
      <c r="B173" s="51"/>
      <c r="C173" s="51"/>
      <c r="D173" s="10"/>
      <c r="E173" s="9" t="s">
        <v>2657</v>
      </c>
      <c r="F173" s="9" t="s">
        <v>806</v>
      </c>
      <c r="G173" s="11"/>
      <c r="H173" s="11"/>
    </row>
    <row r="174" spans="1:8">
      <c r="A174" s="9" t="s">
        <v>805</v>
      </c>
      <c r="B174" s="51" t="s">
        <v>807</v>
      </c>
      <c r="C174" s="51" t="s">
        <v>808</v>
      </c>
      <c r="D174" s="10">
        <v>42624</v>
      </c>
      <c r="E174" s="9" t="s">
        <v>2658</v>
      </c>
      <c r="F174" s="9" t="s">
        <v>809</v>
      </c>
      <c r="G174" s="11">
        <v>123</v>
      </c>
      <c r="H174" s="11"/>
    </row>
    <row r="175" spans="1:8" ht="22.5">
      <c r="A175" s="9" t="s">
        <v>805</v>
      </c>
      <c r="B175" s="51" t="s">
        <v>810</v>
      </c>
      <c r="C175" s="51" t="s">
        <v>811</v>
      </c>
      <c r="D175" s="10">
        <v>42584</v>
      </c>
      <c r="E175" s="9" t="s">
        <v>2659</v>
      </c>
      <c r="F175" s="9" t="s">
        <v>812</v>
      </c>
      <c r="G175" s="11">
        <v>1600</v>
      </c>
      <c r="H175" s="11"/>
    </row>
    <row r="176" spans="1:8">
      <c r="A176" s="9" t="s">
        <v>805</v>
      </c>
      <c r="B176" s="51"/>
      <c r="C176" s="51"/>
      <c r="D176" s="10"/>
      <c r="E176" s="9" t="s">
        <v>734</v>
      </c>
      <c r="F176" s="9"/>
      <c r="G176" s="11"/>
      <c r="H176" s="11"/>
    </row>
    <row r="177" spans="1:8">
      <c r="A177" s="9" t="s">
        <v>805</v>
      </c>
      <c r="B177" s="51" t="s">
        <v>813</v>
      </c>
      <c r="C177" s="51" t="s">
        <v>814</v>
      </c>
      <c r="D177" s="10">
        <v>42552</v>
      </c>
      <c r="E177" s="9" t="s">
        <v>815</v>
      </c>
      <c r="F177" s="9" t="s">
        <v>816</v>
      </c>
      <c r="G177" s="11">
        <v>21.36</v>
      </c>
      <c r="H177" s="11"/>
    </row>
    <row r="178" spans="1:8">
      <c r="A178" s="9" t="s">
        <v>805</v>
      </c>
      <c r="B178" s="51" t="s">
        <v>2660</v>
      </c>
      <c r="C178" s="51" t="s">
        <v>817</v>
      </c>
      <c r="D178" s="10">
        <v>42567</v>
      </c>
      <c r="E178" s="9" t="s">
        <v>2661</v>
      </c>
      <c r="F178" s="9" t="s">
        <v>818</v>
      </c>
      <c r="G178" s="11">
        <v>20</v>
      </c>
      <c r="H178" s="11"/>
    </row>
    <row r="179" spans="1:8">
      <c r="A179" s="9" t="s">
        <v>805</v>
      </c>
      <c r="B179" s="51" t="s">
        <v>2662</v>
      </c>
      <c r="C179" s="51" t="s">
        <v>819</v>
      </c>
      <c r="D179" s="10">
        <v>42735</v>
      </c>
      <c r="E179" s="9" t="s">
        <v>2663</v>
      </c>
      <c r="F179" s="9" t="s">
        <v>820</v>
      </c>
      <c r="G179" s="11">
        <v>200</v>
      </c>
      <c r="H179" s="11"/>
    </row>
    <row r="180" spans="1:8" ht="22.5">
      <c r="A180" s="9" t="s">
        <v>805</v>
      </c>
      <c r="B180" s="51" t="s">
        <v>2664</v>
      </c>
      <c r="C180" s="51" t="s">
        <v>821</v>
      </c>
      <c r="D180" s="10">
        <v>42686</v>
      </c>
      <c r="E180" s="9" t="s">
        <v>822</v>
      </c>
      <c r="F180" s="9" t="s">
        <v>823</v>
      </c>
      <c r="G180" s="11">
        <v>201.5</v>
      </c>
      <c r="H180" s="11"/>
    </row>
    <row r="181" spans="1:8" ht="22.5">
      <c r="A181" s="9" t="s">
        <v>805</v>
      </c>
      <c r="B181" s="51" t="s">
        <v>2665</v>
      </c>
      <c r="C181" s="51" t="s">
        <v>824</v>
      </c>
      <c r="D181" s="10">
        <v>42603</v>
      </c>
      <c r="E181" s="9" t="s">
        <v>825</v>
      </c>
      <c r="F181" s="9" t="s">
        <v>826</v>
      </c>
      <c r="G181" s="11">
        <v>1010</v>
      </c>
      <c r="H181" s="11"/>
    </row>
    <row r="182" spans="1:8" ht="45">
      <c r="A182" s="9" t="s">
        <v>805</v>
      </c>
      <c r="B182" s="51" t="s">
        <v>827</v>
      </c>
      <c r="C182" s="51" t="s">
        <v>773</v>
      </c>
      <c r="D182" s="10">
        <v>42584</v>
      </c>
      <c r="E182" s="9" t="s">
        <v>2666</v>
      </c>
      <c r="F182" s="9" t="s">
        <v>828</v>
      </c>
      <c r="G182" s="11">
        <v>1330</v>
      </c>
      <c r="H182" s="11"/>
    </row>
    <row r="183" spans="1:8" ht="22.5">
      <c r="A183" s="9" t="s">
        <v>829</v>
      </c>
      <c r="B183" s="122">
        <v>42705</v>
      </c>
      <c r="C183" s="51" t="s">
        <v>830</v>
      </c>
      <c r="D183" s="10">
        <v>42550</v>
      </c>
      <c r="E183" s="9" t="s">
        <v>2667</v>
      </c>
      <c r="F183" s="9" t="s">
        <v>831</v>
      </c>
      <c r="G183" s="11">
        <v>1000</v>
      </c>
      <c r="H183" s="11"/>
    </row>
    <row r="184" spans="1:8">
      <c r="A184" s="9" t="s">
        <v>832</v>
      </c>
      <c r="B184" s="51" t="s">
        <v>2668</v>
      </c>
      <c r="C184" s="51" t="s">
        <v>833</v>
      </c>
      <c r="D184" s="10">
        <v>42550</v>
      </c>
      <c r="E184" s="9" t="s">
        <v>834</v>
      </c>
      <c r="F184" s="9" t="s">
        <v>835</v>
      </c>
      <c r="G184" s="11">
        <v>200</v>
      </c>
      <c r="H184" s="11"/>
    </row>
    <row r="185" spans="1:8" ht="56.25">
      <c r="A185" s="9" t="s">
        <v>836</v>
      </c>
      <c r="B185" s="51"/>
      <c r="C185" s="51"/>
      <c r="D185" s="10"/>
      <c r="E185" s="9" t="s">
        <v>2669</v>
      </c>
      <c r="F185" s="9"/>
      <c r="G185" s="11"/>
      <c r="H185" s="11"/>
    </row>
    <row r="186" spans="1:8">
      <c r="A186" s="9" t="s">
        <v>836</v>
      </c>
      <c r="B186" s="51" t="s">
        <v>2670</v>
      </c>
      <c r="C186" s="51" t="s">
        <v>773</v>
      </c>
      <c r="D186" s="10">
        <v>42563</v>
      </c>
      <c r="E186" s="9" t="s">
        <v>837</v>
      </c>
      <c r="F186" s="9" t="s">
        <v>838</v>
      </c>
      <c r="G186" s="11">
        <v>147.35</v>
      </c>
      <c r="H186" s="11"/>
    </row>
    <row r="187" spans="1:8" ht="45">
      <c r="A187" s="9" t="s">
        <v>836</v>
      </c>
      <c r="B187" s="51" t="s">
        <v>2671</v>
      </c>
      <c r="C187" s="51" t="s">
        <v>839</v>
      </c>
      <c r="D187" s="10">
        <v>42540</v>
      </c>
      <c r="E187" s="9" t="s">
        <v>840</v>
      </c>
      <c r="F187" s="9" t="s">
        <v>841</v>
      </c>
      <c r="G187" s="11">
        <v>2500</v>
      </c>
      <c r="H187" s="11"/>
    </row>
    <row r="188" spans="1:8">
      <c r="A188" s="9" t="s">
        <v>836</v>
      </c>
      <c r="B188" s="51" t="s">
        <v>2672</v>
      </c>
      <c r="C188" s="51" t="s">
        <v>759</v>
      </c>
      <c r="D188" s="10">
        <v>42568</v>
      </c>
      <c r="E188" s="9" t="s">
        <v>842</v>
      </c>
      <c r="F188" s="9" t="s">
        <v>843</v>
      </c>
      <c r="G188" s="11">
        <v>1200</v>
      </c>
      <c r="H188" s="11"/>
    </row>
    <row r="189" spans="1:8" ht="45">
      <c r="A189" s="9" t="s">
        <v>836</v>
      </c>
      <c r="B189" s="51" t="s">
        <v>2673</v>
      </c>
      <c r="C189" s="51" t="s">
        <v>844</v>
      </c>
      <c r="D189" s="10">
        <v>42531</v>
      </c>
      <c r="E189" s="9" t="s">
        <v>2674</v>
      </c>
      <c r="F189" s="9" t="s">
        <v>845</v>
      </c>
      <c r="G189" s="11">
        <v>350</v>
      </c>
      <c r="H189" s="11"/>
    </row>
    <row r="190" spans="1:8" ht="56.25">
      <c r="A190" s="9" t="s">
        <v>846</v>
      </c>
      <c r="B190" s="51"/>
      <c r="C190" s="51"/>
      <c r="D190" s="10"/>
      <c r="E190" s="9" t="s">
        <v>2675</v>
      </c>
      <c r="F190" s="9"/>
      <c r="G190" s="11"/>
      <c r="H190" s="11"/>
    </row>
    <row r="191" spans="1:8">
      <c r="A191" s="9" t="s">
        <v>836</v>
      </c>
      <c r="B191" s="51" t="s">
        <v>2676</v>
      </c>
      <c r="C191" s="51" t="s">
        <v>847</v>
      </c>
      <c r="D191" s="10">
        <v>42531</v>
      </c>
      <c r="E191" s="9" t="s">
        <v>848</v>
      </c>
      <c r="F191" s="9" t="s">
        <v>849</v>
      </c>
      <c r="G191" s="11"/>
      <c r="H191" s="11">
        <v>100</v>
      </c>
    </row>
    <row r="192" spans="1:8">
      <c r="A192" s="9" t="s">
        <v>836</v>
      </c>
      <c r="B192" s="51" t="s">
        <v>2677</v>
      </c>
      <c r="C192" s="51" t="s">
        <v>2678</v>
      </c>
      <c r="D192" s="10">
        <v>42562</v>
      </c>
      <c r="E192" s="9" t="s">
        <v>850</v>
      </c>
      <c r="F192" s="9" t="s">
        <v>851</v>
      </c>
      <c r="G192" s="11"/>
      <c r="H192" s="11">
        <v>200</v>
      </c>
    </row>
    <row r="193" spans="1:8" ht="22.5">
      <c r="A193" s="9" t="s">
        <v>852</v>
      </c>
      <c r="B193" s="51" t="s">
        <v>2679</v>
      </c>
      <c r="C193" s="51" t="s">
        <v>853</v>
      </c>
      <c r="D193" s="10">
        <v>42613</v>
      </c>
      <c r="E193" s="9" t="s">
        <v>854</v>
      </c>
      <c r="F193" s="9" t="s">
        <v>855</v>
      </c>
      <c r="G193" s="11">
        <v>10</v>
      </c>
      <c r="H193" s="11">
        <v>201.4</v>
      </c>
    </row>
    <row r="194" spans="1:8">
      <c r="A194" s="9"/>
      <c r="B194" s="51"/>
      <c r="C194" s="51"/>
      <c r="D194" s="10"/>
      <c r="E194" s="9"/>
      <c r="F194" s="9"/>
      <c r="G194" s="11"/>
    </row>
    <row r="195" spans="1:8">
      <c r="A195" s="9"/>
      <c r="B195" s="51"/>
      <c r="C195" s="51"/>
      <c r="D195" s="10"/>
      <c r="E195" s="9"/>
      <c r="F195" s="9"/>
      <c r="G195" s="11"/>
    </row>
    <row r="196" spans="1:8">
      <c r="A196" s="9"/>
      <c r="B196" s="51"/>
      <c r="C196" s="51"/>
      <c r="D196" s="10"/>
      <c r="E196" s="9"/>
      <c r="F196" s="9"/>
      <c r="G196" s="11"/>
    </row>
    <row r="197" spans="1:8">
      <c r="A197" s="9"/>
      <c r="B197" s="51"/>
      <c r="C197" s="51"/>
      <c r="D197" s="10"/>
      <c r="E197" s="9"/>
      <c r="F197" s="9"/>
      <c r="G197" s="11"/>
    </row>
    <row r="198" spans="1:8">
      <c r="A198" s="9"/>
      <c r="B198" s="51"/>
      <c r="C198" s="51"/>
      <c r="D198" s="10"/>
      <c r="E198" s="9"/>
      <c r="F198" s="9"/>
      <c r="G198" s="11"/>
    </row>
    <row r="199" spans="1:8">
      <c r="A199" s="9"/>
      <c r="B199" s="51"/>
      <c r="C199" s="51"/>
      <c r="D199" s="10"/>
      <c r="E199" s="9"/>
      <c r="F199" s="9"/>
      <c r="G199" s="11"/>
    </row>
    <row r="200" spans="1:8">
      <c r="A200" s="9"/>
      <c r="B200" s="51"/>
      <c r="C200" s="51"/>
      <c r="D200" s="10"/>
      <c r="E200" s="9"/>
      <c r="F200" s="9"/>
      <c r="G200" s="11"/>
    </row>
    <row r="201" spans="1:8">
      <c r="A201" s="9"/>
      <c r="B201" s="51"/>
      <c r="C201" s="51"/>
      <c r="D201" s="10"/>
      <c r="E201" s="9"/>
      <c r="F201" s="9"/>
      <c r="G201" s="11"/>
    </row>
    <row r="202" spans="1:8">
      <c r="A202" s="9"/>
      <c r="B202" s="51"/>
      <c r="C202" s="51"/>
      <c r="D202" s="10"/>
      <c r="E202" s="9"/>
      <c r="F202" s="9"/>
      <c r="G202" s="11"/>
    </row>
    <row r="203" spans="1:8">
      <c r="A203" s="9"/>
      <c r="B203" s="51"/>
      <c r="C203" s="51"/>
      <c r="D203" s="10"/>
      <c r="E203" s="9"/>
      <c r="F203" s="9"/>
      <c r="G203" s="11"/>
    </row>
    <row r="204" spans="1:8">
      <c r="A204" s="9"/>
      <c r="B204" s="51"/>
      <c r="C204" s="51"/>
      <c r="D204" s="10"/>
      <c r="E204" s="9"/>
      <c r="F204" s="9"/>
      <c r="G204" s="11"/>
    </row>
    <row r="205" spans="1:8">
      <c r="A205" s="9"/>
      <c r="B205" s="51"/>
      <c r="C205" s="51"/>
      <c r="D205" s="10"/>
      <c r="E205" s="9"/>
      <c r="F205" s="9"/>
      <c r="G205" s="11"/>
    </row>
    <row r="206" spans="1:8">
      <c r="A206" s="9"/>
      <c r="B206" s="51"/>
      <c r="C206" s="51"/>
      <c r="D206" s="10"/>
      <c r="E206" s="9"/>
      <c r="F206" s="9"/>
      <c r="G206" s="11"/>
    </row>
    <row r="207" spans="1:8">
      <c r="A207" s="9"/>
      <c r="B207" s="51"/>
      <c r="C207" s="51"/>
      <c r="D207" s="10"/>
      <c r="E207" s="9"/>
      <c r="F207" s="9"/>
      <c r="G207" s="11"/>
    </row>
    <row r="208" spans="1:8">
      <c r="A208" s="9"/>
      <c r="B208" s="51"/>
      <c r="C208" s="51"/>
      <c r="D208" s="10"/>
      <c r="E208" s="9"/>
      <c r="F208" s="9"/>
      <c r="G208" s="11"/>
    </row>
    <row r="209" spans="1:7">
      <c r="A209" s="9"/>
      <c r="B209" s="51"/>
      <c r="C209" s="51"/>
      <c r="D209" s="10"/>
      <c r="E209" s="9"/>
      <c r="F209" s="9"/>
      <c r="G209" s="11"/>
    </row>
    <row r="210" spans="1:7">
      <c r="A210" s="9"/>
      <c r="B210" s="51"/>
      <c r="C210" s="51"/>
      <c r="D210" s="10"/>
      <c r="E210" s="9"/>
      <c r="F210" s="9"/>
      <c r="G210" s="11"/>
    </row>
    <row r="211" spans="1:7">
      <c r="A211" s="9"/>
      <c r="B211" s="51"/>
      <c r="C211" s="51"/>
      <c r="D211" s="10"/>
      <c r="E211" s="9"/>
      <c r="F211" s="9"/>
      <c r="G211" s="11"/>
    </row>
    <row r="212" spans="1:7">
      <c r="A212" s="9"/>
      <c r="B212" s="51"/>
      <c r="C212" s="51"/>
      <c r="D212" s="10"/>
      <c r="E212" s="9"/>
      <c r="F212" s="9"/>
      <c r="G212" s="11"/>
    </row>
    <row r="213" spans="1:7">
      <c r="A213" s="9"/>
      <c r="B213" s="51"/>
      <c r="C213" s="51"/>
      <c r="D213" s="10"/>
      <c r="E213" s="9"/>
      <c r="F213" s="9"/>
      <c r="G213" s="11"/>
    </row>
    <row r="214" spans="1:7">
      <c r="A214" s="9"/>
      <c r="B214" s="51"/>
      <c r="C214" s="51"/>
      <c r="D214" s="10"/>
      <c r="E214" s="9"/>
      <c r="F214" s="9"/>
      <c r="G214" s="11"/>
    </row>
    <row r="215" spans="1:7">
      <c r="A215" s="9"/>
      <c r="B215" s="51"/>
      <c r="C215" s="51"/>
      <c r="D215" s="10"/>
      <c r="E215" s="9"/>
      <c r="F215" s="9"/>
      <c r="G215" s="11"/>
    </row>
    <row r="216" spans="1:7">
      <c r="A216" s="9"/>
      <c r="B216" s="51"/>
      <c r="C216" s="51"/>
      <c r="D216" s="10"/>
      <c r="E216" s="9"/>
      <c r="F216" s="9"/>
      <c r="G216" s="11"/>
    </row>
    <row r="217" spans="1:7">
      <c r="A217" s="9"/>
      <c r="B217" s="51"/>
      <c r="C217" s="51"/>
      <c r="D217" s="10"/>
      <c r="E217" s="9"/>
      <c r="F217" s="9"/>
      <c r="G217" s="11"/>
    </row>
    <row r="218" spans="1:7">
      <c r="A218" s="9"/>
      <c r="B218" s="51"/>
      <c r="C218" s="51"/>
      <c r="D218" s="10"/>
      <c r="E218" s="9"/>
      <c r="F218" s="9"/>
      <c r="G218" s="11"/>
    </row>
    <row r="219" spans="1:7">
      <c r="A219" s="9"/>
      <c r="B219" s="51"/>
      <c r="C219" s="51"/>
      <c r="D219" s="10"/>
      <c r="E219" s="9"/>
      <c r="F219" s="9"/>
      <c r="G219" s="11"/>
    </row>
    <row r="220" spans="1:7">
      <c r="A220" s="9"/>
      <c r="B220" s="51"/>
      <c r="C220" s="51"/>
      <c r="D220" s="10"/>
      <c r="E220" s="9"/>
      <c r="F220" s="9"/>
      <c r="G220" s="11"/>
    </row>
    <row r="221" spans="1:7">
      <c r="A221" s="9"/>
      <c r="B221" s="51"/>
      <c r="C221" s="51"/>
      <c r="D221" s="10"/>
      <c r="E221" s="9"/>
      <c r="F221" s="9"/>
      <c r="G221" s="11"/>
    </row>
    <row r="222" spans="1:7">
      <c r="A222" s="9"/>
      <c r="B222" s="51"/>
      <c r="C222" s="51"/>
      <c r="D222" s="10"/>
      <c r="E222" s="9"/>
      <c r="F222" s="9"/>
      <c r="G222" s="11"/>
    </row>
    <row r="223" spans="1:7">
      <c r="A223" s="9"/>
      <c r="B223" s="51"/>
      <c r="C223" s="51"/>
      <c r="D223" s="10"/>
      <c r="E223" s="9"/>
      <c r="F223" s="9"/>
      <c r="G223" s="11"/>
    </row>
    <row r="224" spans="1:7">
      <c r="A224" s="9"/>
      <c r="B224" s="51"/>
      <c r="C224" s="51"/>
      <c r="D224" s="10"/>
      <c r="E224" s="9"/>
      <c r="F224" s="9"/>
      <c r="G224" s="11"/>
    </row>
    <row r="225" spans="1:7">
      <c r="A225" s="9"/>
      <c r="B225" s="51"/>
      <c r="C225" s="51"/>
      <c r="D225" s="10"/>
      <c r="E225" s="9"/>
      <c r="F225" s="9"/>
      <c r="G225" s="11"/>
    </row>
    <row r="226" spans="1:7">
      <c r="A226" s="9"/>
      <c r="B226" s="51"/>
      <c r="C226" s="51"/>
      <c r="D226" s="10"/>
      <c r="E226" s="9"/>
      <c r="F226" s="9"/>
      <c r="G226" s="11"/>
    </row>
    <row r="227" spans="1:7">
      <c r="A227" s="9"/>
      <c r="B227" s="51"/>
      <c r="C227" s="51"/>
      <c r="D227" s="10"/>
      <c r="E227" s="9"/>
      <c r="F227" s="9"/>
      <c r="G227" s="11"/>
    </row>
    <row r="228" spans="1:7">
      <c r="A228" s="9"/>
      <c r="B228" s="51"/>
      <c r="C228" s="51"/>
      <c r="D228" s="10"/>
      <c r="E228" s="9"/>
      <c r="F228" s="9"/>
      <c r="G228" s="11"/>
    </row>
    <row r="229" spans="1:7">
      <c r="A229" s="9"/>
      <c r="B229" s="51"/>
      <c r="C229" s="51"/>
      <c r="D229" s="10"/>
      <c r="E229" s="9"/>
      <c r="F229" s="9"/>
      <c r="G229" s="11"/>
    </row>
    <row r="230" spans="1:7">
      <c r="A230" s="9"/>
      <c r="B230" s="51"/>
      <c r="C230" s="51"/>
      <c r="D230" s="10"/>
      <c r="E230" s="9"/>
      <c r="F230" s="9"/>
      <c r="G230" s="11"/>
    </row>
    <row r="231" spans="1:7">
      <c r="A231" s="9"/>
      <c r="B231" s="51"/>
      <c r="C231" s="51"/>
      <c r="D231" s="10"/>
      <c r="E231" s="9"/>
      <c r="F231" s="9"/>
      <c r="G231" s="11"/>
    </row>
    <row r="232" spans="1:7">
      <c r="A232" s="9"/>
      <c r="B232" s="51"/>
      <c r="C232" s="51"/>
      <c r="D232" s="10"/>
      <c r="E232" s="9"/>
      <c r="F232" s="9"/>
      <c r="G232" s="11"/>
    </row>
    <row r="233" spans="1:7">
      <c r="A233" s="9"/>
      <c r="B233" s="51"/>
      <c r="C233" s="51"/>
      <c r="D233" s="10"/>
      <c r="E233" s="9"/>
      <c r="F233" s="9"/>
      <c r="G233" s="11"/>
    </row>
    <row r="234" spans="1:7">
      <c r="A234" s="9"/>
      <c r="B234" s="51"/>
      <c r="C234" s="51"/>
      <c r="D234" s="10"/>
      <c r="E234" s="9"/>
      <c r="F234" s="9"/>
      <c r="G234" s="11"/>
    </row>
    <row r="235" spans="1:7">
      <c r="A235" s="9"/>
      <c r="B235" s="51"/>
      <c r="C235" s="51"/>
      <c r="D235" s="10"/>
      <c r="E235" s="9"/>
      <c r="F235" s="9"/>
      <c r="G235" s="11"/>
    </row>
    <row r="236" spans="1:7">
      <c r="A236" s="9"/>
      <c r="B236" s="51"/>
      <c r="C236" s="51"/>
      <c r="D236" s="10"/>
      <c r="E236" s="9"/>
      <c r="F236" s="9"/>
      <c r="G236" s="11"/>
    </row>
    <row r="237" spans="1:7">
      <c r="A237" s="9"/>
      <c r="B237" s="51"/>
      <c r="C237" s="51"/>
      <c r="D237" s="10"/>
      <c r="E237" s="9"/>
      <c r="F237" s="9"/>
      <c r="G237" s="11"/>
    </row>
    <row r="238" spans="1:7">
      <c r="A238" s="9"/>
      <c r="B238" s="51"/>
      <c r="C238" s="51"/>
      <c r="D238" s="10"/>
      <c r="E238" s="9"/>
      <c r="F238" s="9"/>
      <c r="G238" s="11"/>
    </row>
    <row r="239" spans="1:7">
      <c r="A239" s="9"/>
      <c r="B239" s="51"/>
      <c r="C239" s="51"/>
      <c r="D239" s="10"/>
      <c r="E239" s="9"/>
      <c r="F239" s="9"/>
      <c r="G239" s="11"/>
    </row>
    <row r="240" spans="1:7">
      <c r="A240" s="9"/>
      <c r="B240" s="51"/>
      <c r="C240" s="51"/>
      <c r="D240" s="10"/>
      <c r="E240" s="9"/>
      <c r="F240" s="9"/>
      <c r="G240" s="11"/>
    </row>
    <row r="241" spans="1:7">
      <c r="A241" s="9"/>
      <c r="B241" s="51"/>
      <c r="C241" s="51"/>
      <c r="D241" s="10"/>
      <c r="E241" s="9"/>
      <c r="F241" s="9"/>
      <c r="G241" s="11"/>
    </row>
    <row r="242" spans="1:7">
      <c r="A242" s="9"/>
      <c r="B242" s="51"/>
      <c r="C242" s="51"/>
      <c r="D242" s="10"/>
      <c r="E242" s="9"/>
      <c r="F242" s="9"/>
      <c r="G242" s="11"/>
    </row>
    <row r="243" spans="1:7">
      <c r="A243" s="9"/>
      <c r="B243" s="51"/>
      <c r="C243" s="51"/>
      <c r="D243" s="10"/>
      <c r="E243" s="9"/>
      <c r="F243" s="9"/>
      <c r="G243" s="11"/>
    </row>
    <row r="244" spans="1:7">
      <c r="A244" s="9"/>
      <c r="B244" s="51"/>
      <c r="C244" s="51"/>
      <c r="D244" s="10"/>
      <c r="E244" s="9"/>
      <c r="F244" s="9"/>
      <c r="G244" s="11"/>
    </row>
    <row r="245" spans="1:7">
      <c r="A245" s="9"/>
      <c r="B245" s="51"/>
      <c r="C245" s="51"/>
      <c r="D245" s="10"/>
      <c r="E245" s="9"/>
      <c r="F245" s="9"/>
      <c r="G245" s="11"/>
    </row>
    <row r="246" spans="1:7">
      <c r="A246" s="9"/>
      <c r="B246" s="51"/>
      <c r="C246" s="51"/>
      <c r="D246" s="10"/>
      <c r="E246" s="9"/>
      <c r="F246" s="9"/>
      <c r="G246" s="11"/>
    </row>
    <row r="247" spans="1:7">
      <c r="A247" s="9"/>
      <c r="B247" s="51"/>
      <c r="C247" s="51"/>
      <c r="D247" s="10"/>
      <c r="E247" s="9"/>
      <c r="F247" s="9"/>
      <c r="G247" s="11"/>
    </row>
    <row r="248" spans="1:7">
      <c r="A248" s="9"/>
      <c r="B248" s="51"/>
      <c r="C248" s="51"/>
      <c r="D248" s="10"/>
      <c r="E248" s="9"/>
      <c r="F248" s="9"/>
      <c r="G248" s="11"/>
    </row>
    <row r="249" spans="1:7">
      <c r="A249" s="9"/>
      <c r="B249" s="51"/>
      <c r="C249" s="51"/>
      <c r="D249" s="10"/>
      <c r="E249" s="9"/>
      <c r="F249" s="9"/>
      <c r="G249" s="11"/>
    </row>
    <row r="250" spans="1:7">
      <c r="A250" s="9"/>
      <c r="B250" s="51"/>
      <c r="C250" s="51"/>
      <c r="D250" s="10"/>
      <c r="E250" s="9"/>
      <c r="F250" s="9"/>
      <c r="G250" s="11"/>
    </row>
    <row r="251" spans="1:7">
      <c r="A251" s="9"/>
      <c r="B251" s="51"/>
      <c r="C251" s="51"/>
      <c r="D251" s="10"/>
      <c r="E251" s="9"/>
      <c r="F251" s="9"/>
      <c r="G251" s="11"/>
    </row>
    <row r="252" spans="1:7">
      <c r="A252" s="9"/>
      <c r="B252" s="51"/>
      <c r="C252" s="51"/>
      <c r="D252" s="10"/>
      <c r="E252" s="9"/>
      <c r="F252" s="9"/>
      <c r="G252" s="11"/>
    </row>
    <row r="253" spans="1:7">
      <c r="A253" s="9"/>
      <c r="B253" s="51"/>
      <c r="C253" s="51"/>
      <c r="D253" s="10"/>
      <c r="E253" s="9"/>
      <c r="F253" s="9"/>
      <c r="G253" s="11"/>
    </row>
    <row r="254" spans="1:7">
      <c r="A254" s="9"/>
      <c r="B254" s="51"/>
      <c r="C254" s="51"/>
      <c r="D254" s="10"/>
      <c r="E254" s="9"/>
      <c r="F254" s="9"/>
      <c r="G254" s="11"/>
    </row>
    <row r="255" spans="1:7">
      <c r="A255" s="9"/>
      <c r="B255" s="51"/>
      <c r="C255" s="51"/>
      <c r="D255" s="10"/>
      <c r="E255" s="9"/>
      <c r="F255" s="9"/>
      <c r="G255" s="11"/>
    </row>
    <row r="256" spans="1:7">
      <c r="A256" s="9"/>
      <c r="B256" s="51"/>
      <c r="C256" s="51"/>
      <c r="D256" s="10"/>
      <c r="E256" s="9"/>
      <c r="F256" s="9"/>
      <c r="G256" s="11"/>
    </row>
    <row r="257" spans="1:7">
      <c r="A257" s="9"/>
      <c r="B257" s="51"/>
      <c r="C257" s="51"/>
      <c r="D257" s="10"/>
      <c r="E257" s="9"/>
      <c r="F257" s="9"/>
      <c r="G257" s="11"/>
    </row>
    <row r="258" spans="1:7">
      <c r="A258" s="9"/>
      <c r="B258" s="51"/>
      <c r="C258" s="51"/>
      <c r="D258" s="10"/>
      <c r="E258" s="9"/>
      <c r="F258" s="9"/>
      <c r="G258" s="11"/>
    </row>
    <row r="259" spans="1:7">
      <c r="A259" s="9"/>
      <c r="B259" s="51"/>
      <c r="C259" s="51"/>
      <c r="D259" s="10"/>
      <c r="E259" s="9"/>
      <c r="F259" s="9"/>
      <c r="G259" s="11"/>
    </row>
    <row r="260" spans="1:7">
      <c r="A260" s="9"/>
      <c r="B260" s="51"/>
      <c r="C260" s="51"/>
      <c r="D260" s="10"/>
      <c r="E260" s="9"/>
      <c r="F260" s="9"/>
      <c r="G260" s="11"/>
    </row>
    <row r="261" spans="1:7">
      <c r="A261" s="9"/>
      <c r="B261" s="51"/>
      <c r="C261" s="51"/>
      <c r="D261" s="10"/>
      <c r="E261" s="9"/>
      <c r="F261" s="9"/>
      <c r="G261" s="11"/>
    </row>
    <row r="262" spans="1:7">
      <c r="A262" s="9"/>
      <c r="B262" s="51"/>
      <c r="C262" s="51"/>
      <c r="D262" s="10"/>
      <c r="E262" s="9"/>
      <c r="F262" s="9"/>
      <c r="G262" s="11"/>
    </row>
    <row r="263" spans="1:7">
      <c r="A263" s="9"/>
      <c r="B263" s="51"/>
      <c r="C263" s="51"/>
      <c r="D263" s="10"/>
      <c r="E263" s="9"/>
      <c r="F263" s="9"/>
      <c r="G263" s="11"/>
    </row>
    <row r="264" spans="1:7">
      <c r="A264" s="9"/>
      <c r="B264" s="51"/>
      <c r="C264" s="51"/>
      <c r="D264" s="10"/>
      <c r="E264" s="9"/>
      <c r="F264" s="9"/>
      <c r="G264" s="11"/>
    </row>
    <row r="265" spans="1:7">
      <c r="A265" s="9"/>
      <c r="B265" s="51"/>
      <c r="C265" s="51"/>
      <c r="D265" s="10"/>
      <c r="E265" s="9"/>
      <c r="F265" s="9"/>
      <c r="G265" s="11"/>
    </row>
    <row r="266" spans="1:7">
      <c r="A266" s="9"/>
      <c r="B266" s="51"/>
      <c r="C266" s="51"/>
      <c r="D266" s="10"/>
      <c r="E266" s="9"/>
      <c r="F266" s="9"/>
      <c r="G266" s="11"/>
    </row>
    <row r="267" spans="1:7">
      <c r="A267" s="9"/>
      <c r="B267" s="51"/>
      <c r="C267" s="51"/>
      <c r="D267" s="10"/>
      <c r="E267" s="9"/>
      <c r="F267" s="9"/>
      <c r="G267" s="11"/>
    </row>
    <row r="268" spans="1:7">
      <c r="A268" s="9"/>
      <c r="B268" s="51"/>
      <c r="C268" s="51"/>
      <c r="D268" s="10"/>
      <c r="E268" s="9"/>
      <c r="F268" s="9"/>
      <c r="G268" s="11"/>
    </row>
    <row r="269" spans="1:7">
      <c r="A269" s="9"/>
      <c r="B269" s="51"/>
      <c r="C269" s="51"/>
      <c r="D269" s="10"/>
      <c r="E269" s="9"/>
      <c r="F269" s="9"/>
      <c r="G269" s="11"/>
    </row>
    <row r="270" spans="1:7">
      <c r="A270" s="9"/>
      <c r="B270" s="51"/>
      <c r="C270" s="51"/>
      <c r="D270" s="10"/>
      <c r="E270" s="9"/>
      <c r="F270" s="9"/>
      <c r="G270" s="11"/>
    </row>
    <row r="271" spans="1:7">
      <c r="A271" s="9"/>
      <c r="B271" s="51"/>
      <c r="C271" s="51"/>
      <c r="D271" s="10"/>
      <c r="E271" s="9"/>
      <c r="F271" s="9"/>
      <c r="G271" s="11"/>
    </row>
    <row r="272" spans="1:7">
      <c r="A272" s="9"/>
      <c r="B272" s="51"/>
      <c r="C272" s="51"/>
      <c r="D272" s="10"/>
      <c r="E272" s="9"/>
      <c r="F272" s="9"/>
      <c r="G272" s="11"/>
    </row>
    <row r="273" spans="1:7">
      <c r="A273" s="9"/>
      <c r="B273" s="51"/>
      <c r="C273" s="51"/>
      <c r="D273" s="10"/>
      <c r="E273" s="9"/>
      <c r="F273" s="9"/>
      <c r="G273" s="11"/>
    </row>
    <row r="274" spans="1:7">
      <c r="A274" s="9"/>
      <c r="B274" s="51"/>
      <c r="C274" s="51"/>
      <c r="D274" s="10"/>
      <c r="E274" s="9"/>
      <c r="F274" s="9"/>
      <c r="G274" s="11"/>
    </row>
    <row r="275" spans="1:7">
      <c r="A275" s="9"/>
      <c r="B275" s="51"/>
      <c r="C275" s="51"/>
      <c r="D275" s="10"/>
      <c r="E275" s="9"/>
      <c r="F275" s="9"/>
      <c r="G275" s="11"/>
    </row>
    <row r="276" spans="1:7">
      <c r="A276" s="9"/>
      <c r="B276" s="51"/>
      <c r="C276" s="51"/>
      <c r="D276" s="10"/>
      <c r="E276" s="9"/>
      <c r="F276" s="9"/>
      <c r="G276" s="11"/>
    </row>
    <row r="277" spans="1:7">
      <c r="A277" s="9"/>
      <c r="B277" s="51"/>
      <c r="C277" s="51"/>
      <c r="D277" s="10"/>
      <c r="E277" s="9"/>
      <c r="F277" s="9"/>
      <c r="G277" s="11"/>
    </row>
    <row r="278" spans="1:7">
      <c r="A278" s="9"/>
      <c r="B278" s="51"/>
      <c r="C278" s="51"/>
      <c r="D278" s="10"/>
      <c r="E278" s="9"/>
      <c r="F278" s="9"/>
      <c r="G278" s="11"/>
    </row>
    <row r="279" spans="1:7">
      <c r="A279" s="9"/>
      <c r="B279" s="51"/>
      <c r="C279" s="51"/>
      <c r="D279" s="10"/>
      <c r="E279" s="9"/>
      <c r="F279" s="9"/>
      <c r="G279" s="11"/>
    </row>
    <row r="280" spans="1:7">
      <c r="A280" s="9"/>
      <c r="B280" s="51"/>
      <c r="C280" s="51"/>
      <c r="D280" s="10"/>
      <c r="E280" s="9"/>
      <c r="F280" s="9"/>
      <c r="G280" s="11"/>
    </row>
    <row r="281" spans="1:7">
      <c r="A281" s="9"/>
      <c r="B281" s="51"/>
      <c r="C281" s="51"/>
      <c r="D281" s="10"/>
      <c r="E281" s="9"/>
      <c r="F281" s="9"/>
      <c r="G281" s="11"/>
    </row>
    <row r="282" spans="1:7">
      <c r="A282" s="9"/>
      <c r="B282" s="51"/>
      <c r="C282" s="51"/>
      <c r="D282" s="10"/>
      <c r="E282" s="9"/>
      <c r="F282" s="9"/>
      <c r="G282" s="11"/>
    </row>
    <row r="283" spans="1:7">
      <c r="A283" s="9"/>
      <c r="B283" s="51"/>
      <c r="C283" s="51"/>
      <c r="D283" s="10"/>
      <c r="E283" s="9"/>
      <c r="F283" s="9"/>
      <c r="G283" s="11"/>
    </row>
    <row r="284" spans="1:7">
      <c r="A284" s="9"/>
      <c r="B284" s="51"/>
      <c r="C284" s="51"/>
      <c r="D284" s="10"/>
      <c r="E284" s="9"/>
      <c r="F284" s="9"/>
      <c r="G284" s="11"/>
    </row>
    <row r="285" spans="1:7">
      <c r="A285" s="9"/>
      <c r="B285" s="51"/>
      <c r="C285" s="51"/>
      <c r="D285" s="10"/>
      <c r="E285" s="9"/>
      <c r="F285" s="9"/>
      <c r="G285" s="11"/>
    </row>
    <row r="286" spans="1:7">
      <c r="A286" s="9"/>
      <c r="B286" s="51"/>
      <c r="C286" s="51"/>
      <c r="D286" s="10"/>
      <c r="E286" s="9"/>
      <c r="F286" s="9"/>
      <c r="G286" s="11"/>
    </row>
    <row r="287" spans="1:7">
      <c r="A287" s="9"/>
      <c r="B287" s="51"/>
      <c r="C287" s="51"/>
      <c r="D287" s="10"/>
      <c r="E287" s="9"/>
      <c r="F287" s="9"/>
      <c r="G287" s="11"/>
    </row>
    <row r="288" spans="1:7">
      <c r="A288" s="9"/>
      <c r="B288" s="51"/>
      <c r="C288" s="51"/>
      <c r="D288" s="10"/>
      <c r="E288" s="9"/>
      <c r="F288" s="9"/>
      <c r="G288" s="11"/>
    </row>
    <row r="289" spans="1:7">
      <c r="A289" s="9"/>
      <c r="B289" s="51"/>
      <c r="C289" s="51"/>
      <c r="D289" s="10"/>
      <c r="E289" s="9"/>
      <c r="F289" s="9"/>
      <c r="G289" s="11"/>
    </row>
    <row r="290" spans="1:7">
      <c r="A290" s="9"/>
      <c r="B290" s="51"/>
      <c r="C290" s="51"/>
      <c r="D290" s="10"/>
      <c r="E290" s="9"/>
      <c r="F290" s="9"/>
      <c r="G290" s="11"/>
    </row>
    <row r="291" spans="1:7">
      <c r="A291" s="9"/>
      <c r="B291" s="51"/>
      <c r="C291" s="51"/>
      <c r="D291" s="10"/>
      <c r="E291" s="9"/>
      <c r="F291" s="9"/>
      <c r="G291" s="11"/>
    </row>
    <row r="292" spans="1:7">
      <c r="A292" s="9"/>
      <c r="B292" s="51"/>
      <c r="C292" s="51"/>
      <c r="D292" s="10"/>
      <c r="E292" s="9"/>
      <c r="F292" s="9"/>
      <c r="G292" s="11"/>
    </row>
    <row r="293" spans="1:7">
      <c r="A293" s="9"/>
      <c r="B293" s="51"/>
      <c r="C293" s="51"/>
      <c r="D293" s="10"/>
      <c r="E293" s="9"/>
      <c r="F293" s="9"/>
      <c r="G293" s="11"/>
    </row>
    <row r="294" spans="1:7">
      <c r="A294" s="9"/>
      <c r="B294" s="51"/>
      <c r="C294" s="51"/>
      <c r="D294" s="10"/>
      <c r="E294" s="9"/>
      <c r="F294" s="9"/>
      <c r="G294" s="11"/>
    </row>
    <row r="295" spans="1:7">
      <c r="A295" s="9"/>
      <c r="B295" s="51"/>
      <c r="C295" s="51"/>
      <c r="D295" s="10"/>
      <c r="E295" s="9"/>
      <c r="F295" s="9"/>
      <c r="G295" s="11"/>
    </row>
    <row r="296" spans="1:7">
      <c r="A296" s="9"/>
      <c r="B296" s="51"/>
      <c r="C296" s="51"/>
      <c r="D296" s="10"/>
      <c r="E296" s="9"/>
      <c r="F296" s="9"/>
      <c r="G296" s="11"/>
    </row>
    <row r="297" spans="1:7">
      <c r="A297" s="9"/>
      <c r="B297" s="51"/>
      <c r="C297" s="51"/>
      <c r="D297" s="10"/>
      <c r="E297" s="9"/>
      <c r="F297" s="9"/>
      <c r="G297" s="11"/>
    </row>
    <row r="298" spans="1:7">
      <c r="A298" s="9"/>
      <c r="B298" s="51"/>
      <c r="C298" s="51"/>
      <c r="D298" s="10"/>
      <c r="E298" s="9"/>
      <c r="F298" s="9"/>
      <c r="G298" s="11"/>
    </row>
    <row r="299" spans="1:7">
      <c r="A299" s="9"/>
      <c r="B299" s="51"/>
      <c r="C299" s="51"/>
      <c r="D299" s="10"/>
      <c r="E299" s="9"/>
      <c r="F299" s="9"/>
      <c r="G299" s="11"/>
    </row>
    <row r="300" spans="1:7">
      <c r="A300" s="9"/>
      <c r="B300" s="51"/>
      <c r="C300" s="51"/>
      <c r="D300" s="10"/>
      <c r="E300" s="9"/>
      <c r="F300" s="9"/>
      <c r="G300" s="11"/>
    </row>
    <row r="301" spans="1:7">
      <c r="A301" s="9"/>
      <c r="B301" s="51"/>
      <c r="C301" s="51"/>
      <c r="D301" s="10"/>
      <c r="E301" s="9"/>
      <c r="F301" s="9"/>
      <c r="G301" s="11"/>
    </row>
    <row r="302" spans="1:7">
      <c r="A302" s="9"/>
      <c r="B302" s="51"/>
      <c r="C302" s="51"/>
      <c r="D302" s="10"/>
      <c r="E302" s="9"/>
      <c r="F302" s="9"/>
      <c r="G302" s="11"/>
    </row>
    <row r="303" spans="1:7">
      <c r="A303" s="9"/>
      <c r="B303" s="51"/>
      <c r="C303" s="51"/>
      <c r="D303" s="10"/>
      <c r="E303" s="9"/>
      <c r="F303" s="9"/>
      <c r="G303" s="11"/>
    </row>
    <row r="304" spans="1:7">
      <c r="A304" s="9"/>
      <c r="B304" s="51"/>
      <c r="C304" s="51"/>
      <c r="D304" s="10"/>
      <c r="E304" s="9"/>
      <c r="F304" s="9"/>
      <c r="G304" s="11"/>
    </row>
    <row r="305" spans="1:7">
      <c r="A305" s="9"/>
      <c r="B305" s="51"/>
      <c r="C305" s="51"/>
      <c r="D305" s="10"/>
      <c r="E305" s="9"/>
      <c r="F305" s="9"/>
      <c r="G305" s="11"/>
    </row>
    <row r="306" spans="1:7">
      <c r="A306" s="9"/>
      <c r="B306" s="51"/>
      <c r="C306" s="51"/>
      <c r="D306" s="10"/>
      <c r="E306" s="9"/>
      <c r="F306" s="9"/>
      <c r="G306" s="11"/>
    </row>
    <row r="307" spans="1:7">
      <c r="A307" s="9"/>
      <c r="B307" s="51"/>
      <c r="C307" s="51"/>
      <c r="D307" s="10"/>
      <c r="E307" s="9"/>
      <c r="F307" s="9"/>
      <c r="G307" s="11"/>
    </row>
    <row r="308" spans="1:7">
      <c r="A308" s="9"/>
      <c r="B308" s="51"/>
      <c r="C308" s="51"/>
      <c r="D308" s="10"/>
      <c r="E308" s="9"/>
      <c r="F308" s="9"/>
      <c r="G308" s="11"/>
    </row>
    <row r="309" spans="1:7">
      <c r="A309" s="9"/>
      <c r="B309" s="51"/>
      <c r="C309" s="51"/>
      <c r="D309" s="10"/>
      <c r="E309" s="9"/>
      <c r="F309" s="9"/>
      <c r="G309" s="11"/>
    </row>
    <row r="310" spans="1:7">
      <c r="A310" s="9"/>
      <c r="B310" s="51"/>
      <c r="C310" s="51"/>
      <c r="D310" s="10"/>
      <c r="E310" s="9"/>
      <c r="F310" s="9"/>
      <c r="G310" s="11"/>
    </row>
    <row r="311" spans="1:7">
      <c r="A311" s="9"/>
      <c r="B311" s="51"/>
      <c r="C311" s="51"/>
      <c r="D311" s="10"/>
      <c r="E311" s="9"/>
      <c r="F311" s="9"/>
      <c r="G311" s="11"/>
    </row>
    <row r="312" spans="1:7">
      <c r="A312" s="9"/>
      <c r="B312" s="51"/>
      <c r="C312" s="51"/>
      <c r="D312" s="10"/>
      <c r="E312" s="9"/>
      <c r="F312" s="9"/>
      <c r="G312" s="11"/>
    </row>
    <row r="313" spans="1:7">
      <c r="A313" s="9"/>
      <c r="B313" s="51"/>
      <c r="C313" s="51"/>
      <c r="D313" s="10"/>
      <c r="E313" s="9"/>
      <c r="F313" s="9"/>
      <c r="G313" s="11"/>
    </row>
    <row r="314" spans="1:7">
      <c r="A314" s="9"/>
      <c r="B314" s="51"/>
      <c r="C314" s="51"/>
      <c r="D314" s="10"/>
      <c r="E314" s="9"/>
      <c r="F314" s="9"/>
      <c r="G314" s="11"/>
    </row>
    <row r="315" spans="1:7">
      <c r="A315" s="9"/>
      <c r="B315" s="51"/>
      <c r="C315" s="51"/>
      <c r="D315" s="10"/>
      <c r="E315" s="9"/>
      <c r="F315" s="9"/>
      <c r="G315" s="11"/>
    </row>
    <row r="316" spans="1:7">
      <c r="A316" s="9"/>
      <c r="B316" s="51"/>
      <c r="C316" s="51"/>
      <c r="D316" s="10"/>
      <c r="E316" s="9"/>
      <c r="F316" s="9"/>
      <c r="G316" s="11"/>
    </row>
    <row r="317" spans="1:7">
      <c r="A317" s="9"/>
      <c r="B317" s="51"/>
      <c r="C317" s="51"/>
      <c r="D317" s="10"/>
      <c r="E317" s="9"/>
      <c r="F317" s="9"/>
      <c r="G317" s="11"/>
    </row>
    <row r="318" spans="1:7">
      <c r="A318" s="9"/>
      <c r="B318" s="51"/>
      <c r="C318" s="51"/>
      <c r="D318" s="10"/>
      <c r="E318" s="9"/>
      <c r="F318" s="9"/>
      <c r="G318" s="11"/>
    </row>
    <row r="319" spans="1:7">
      <c r="A319" s="9"/>
      <c r="B319" s="51"/>
      <c r="C319" s="51"/>
      <c r="D319" s="10"/>
      <c r="E319" s="9"/>
      <c r="F319" s="9"/>
      <c r="G319" s="11"/>
    </row>
    <row r="320" spans="1:7">
      <c r="A320" s="9"/>
      <c r="B320" s="51"/>
      <c r="C320" s="51"/>
      <c r="D320" s="10"/>
      <c r="E320" s="9"/>
      <c r="F320" s="9"/>
      <c r="G320" s="11"/>
    </row>
    <row r="321" spans="1:7">
      <c r="A321" s="9"/>
      <c r="B321" s="51"/>
      <c r="C321" s="51"/>
      <c r="D321" s="10"/>
      <c r="E321" s="9"/>
      <c r="F321" s="9"/>
      <c r="G321" s="11"/>
    </row>
    <row r="322" spans="1:7">
      <c r="A322" s="9"/>
      <c r="B322" s="51"/>
      <c r="C322" s="51"/>
      <c r="D322" s="10"/>
      <c r="E322" s="9"/>
      <c r="F322" s="9"/>
      <c r="G322" s="11"/>
    </row>
    <row r="323" spans="1:7">
      <c r="A323" s="9"/>
      <c r="B323" s="51"/>
      <c r="C323" s="51"/>
      <c r="D323" s="10"/>
      <c r="E323" s="9"/>
      <c r="F323" s="9"/>
      <c r="G323" s="11"/>
    </row>
    <row r="324" spans="1:7">
      <c r="A324" s="9"/>
      <c r="B324" s="51"/>
      <c r="C324" s="51"/>
      <c r="D324" s="10"/>
      <c r="E324" s="9"/>
      <c r="F324" s="9"/>
      <c r="G324" s="11"/>
    </row>
    <row r="325" spans="1:7">
      <c r="A325" s="9"/>
      <c r="B325" s="51"/>
      <c r="C325" s="51"/>
      <c r="D325" s="10"/>
      <c r="E325" s="9"/>
      <c r="F325" s="9"/>
      <c r="G325" s="11"/>
    </row>
    <row r="326" spans="1:7">
      <c r="A326" s="9"/>
      <c r="B326" s="51"/>
      <c r="C326" s="51"/>
      <c r="D326" s="10"/>
      <c r="E326" s="9"/>
      <c r="F326" s="9"/>
      <c r="G326" s="11"/>
    </row>
    <row r="327" spans="1:7">
      <c r="A327" s="9"/>
      <c r="B327" s="51"/>
      <c r="C327" s="51"/>
      <c r="D327" s="10"/>
      <c r="E327" s="9"/>
      <c r="F327" s="9"/>
      <c r="G327" s="11"/>
    </row>
    <row r="328" spans="1:7">
      <c r="A328" s="9"/>
      <c r="B328" s="51"/>
      <c r="C328" s="51"/>
      <c r="D328" s="10"/>
      <c r="E328" s="9"/>
      <c r="F328" s="9"/>
      <c r="G328" s="11"/>
    </row>
    <row r="329" spans="1:7">
      <c r="A329" s="9"/>
      <c r="B329" s="51"/>
      <c r="C329" s="51"/>
      <c r="D329" s="10"/>
      <c r="E329" s="9"/>
      <c r="F329" s="9"/>
      <c r="G329" s="11"/>
    </row>
    <row r="330" spans="1:7">
      <c r="A330" s="9"/>
      <c r="B330" s="51"/>
      <c r="C330" s="51"/>
      <c r="D330" s="10"/>
      <c r="E330" s="9"/>
      <c r="F330" s="9"/>
      <c r="G330" s="11"/>
    </row>
    <row r="331" spans="1:7">
      <c r="A331" s="9"/>
      <c r="B331" s="51"/>
      <c r="C331" s="51"/>
      <c r="D331" s="10"/>
      <c r="E331" s="9"/>
      <c r="F331" s="9"/>
      <c r="G331" s="11"/>
    </row>
    <row r="332" spans="1:7">
      <c r="A332" s="9"/>
      <c r="B332" s="51"/>
      <c r="C332" s="51"/>
      <c r="D332" s="10"/>
      <c r="E332" s="9"/>
      <c r="F332" s="9"/>
      <c r="G332" s="11"/>
    </row>
    <row r="333" spans="1:7">
      <c r="A333" s="9"/>
      <c r="B333" s="51"/>
      <c r="C333" s="51"/>
      <c r="D333" s="10"/>
      <c r="E333" s="9"/>
      <c r="F333" s="9"/>
      <c r="G333" s="11"/>
    </row>
    <row r="334" spans="1:7">
      <c r="A334" s="9"/>
      <c r="B334" s="51"/>
      <c r="C334" s="51"/>
      <c r="D334" s="10"/>
      <c r="E334" s="9"/>
      <c r="F334" s="9"/>
      <c r="G334" s="11"/>
    </row>
    <row r="335" spans="1:7">
      <c r="A335" s="9"/>
      <c r="B335" s="51"/>
      <c r="C335" s="51"/>
      <c r="D335" s="10"/>
      <c r="E335" s="9"/>
      <c r="F335" s="9"/>
      <c r="G335" s="11"/>
    </row>
    <row r="336" spans="1:7">
      <c r="A336" s="9"/>
      <c r="B336" s="51"/>
      <c r="C336" s="51"/>
      <c r="D336" s="10"/>
      <c r="E336" s="9"/>
      <c r="F336" s="9"/>
      <c r="G336" s="11"/>
    </row>
    <row r="337" spans="1:7">
      <c r="A337" s="9"/>
      <c r="B337" s="51"/>
      <c r="C337" s="51"/>
      <c r="D337" s="10"/>
      <c r="E337" s="9"/>
      <c r="F337" s="9"/>
      <c r="G337" s="11"/>
    </row>
    <row r="338" spans="1:7">
      <c r="A338" s="9"/>
      <c r="B338" s="51"/>
      <c r="C338" s="51"/>
      <c r="D338" s="10"/>
      <c r="E338" s="9"/>
      <c r="F338" s="9"/>
      <c r="G338" s="11"/>
    </row>
    <row r="339" spans="1:7">
      <c r="A339" s="9"/>
      <c r="B339" s="51"/>
      <c r="C339" s="51"/>
      <c r="D339" s="10"/>
      <c r="E339" s="9"/>
      <c r="F339" s="9"/>
      <c r="G339" s="11"/>
    </row>
    <row r="340" spans="1:7">
      <c r="A340" s="9"/>
      <c r="B340" s="51"/>
      <c r="C340" s="51"/>
      <c r="D340" s="10"/>
      <c r="E340" s="9"/>
      <c r="F340" s="9"/>
      <c r="G340" s="11"/>
    </row>
    <row r="341" spans="1:7">
      <c r="A341" s="9"/>
      <c r="B341" s="51"/>
      <c r="C341" s="51"/>
      <c r="D341" s="10"/>
      <c r="E341" s="9"/>
      <c r="F341" s="9"/>
      <c r="G341" s="11"/>
    </row>
    <row r="342" spans="1:7">
      <c r="A342" s="9"/>
      <c r="B342" s="51"/>
      <c r="C342" s="51"/>
      <c r="D342" s="10"/>
      <c r="E342" s="9"/>
      <c r="F342" s="9"/>
      <c r="G342" s="11"/>
    </row>
    <row r="343" spans="1:7">
      <c r="A343" s="9"/>
      <c r="B343" s="51"/>
      <c r="C343" s="51"/>
      <c r="D343" s="10"/>
      <c r="E343" s="9"/>
      <c r="F343" s="9"/>
      <c r="G343" s="11"/>
    </row>
    <row r="344" spans="1:7">
      <c r="A344" s="9"/>
      <c r="B344" s="51"/>
      <c r="C344" s="51"/>
      <c r="D344" s="10"/>
      <c r="E344" s="9"/>
      <c r="F344" s="9"/>
      <c r="G344" s="11"/>
    </row>
    <row r="345" spans="1:7">
      <c r="A345" s="9"/>
      <c r="B345" s="51"/>
      <c r="C345" s="51"/>
      <c r="D345" s="10"/>
      <c r="E345" s="9"/>
      <c r="F345" s="9"/>
      <c r="G345" s="11"/>
    </row>
    <row r="346" spans="1:7">
      <c r="A346" s="9"/>
      <c r="B346" s="51"/>
      <c r="C346" s="51"/>
      <c r="D346" s="10"/>
      <c r="E346" s="9"/>
      <c r="F346" s="9"/>
      <c r="G346" s="11"/>
    </row>
    <row r="347" spans="1:7">
      <c r="A347" s="9"/>
      <c r="B347" s="51"/>
      <c r="C347" s="51"/>
      <c r="D347" s="10"/>
      <c r="E347" s="9"/>
      <c r="F347" s="9"/>
      <c r="G347" s="11"/>
    </row>
    <row r="348" spans="1:7">
      <c r="A348" s="9"/>
      <c r="B348" s="51"/>
      <c r="C348" s="51"/>
      <c r="D348" s="10"/>
      <c r="E348" s="9"/>
      <c r="F348" s="9"/>
      <c r="G348" s="11"/>
    </row>
    <row r="349" spans="1:7">
      <c r="A349" s="9"/>
      <c r="B349" s="51"/>
      <c r="C349" s="51"/>
      <c r="D349" s="10"/>
      <c r="E349" s="9"/>
      <c r="F349" s="9"/>
      <c r="G349" s="11"/>
    </row>
    <row r="350" spans="1:7">
      <c r="A350" s="9"/>
      <c r="B350" s="51"/>
      <c r="C350" s="51"/>
      <c r="D350" s="10"/>
      <c r="E350" s="9"/>
      <c r="F350" s="9"/>
      <c r="G350" s="11"/>
    </row>
    <row r="351" spans="1:7">
      <c r="A351" s="9"/>
      <c r="B351" s="51"/>
      <c r="C351" s="51"/>
      <c r="D351" s="10"/>
      <c r="E351" s="9"/>
      <c r="F351" s="9"/>
      <c r="G351" s="11"/>
    </row>
    <row r="352" spans="1:7">
      <c r="A352" s="9"/>
      <c r="B352" s="51"/>
      <c r="C352" s="51"/>
      <c r="D352" s="10"/>
      <c r="E352" s="9"/>
      <c r="F352" s="9"/>
      <c r="G352" s="11"/>
    </row>
    <row r="353" spans="1:7">
      <c r="A353" s="9"/>
      <c r="B353" s="51"/>
      <c r="C353" s="51"/>
      <c r="D353" s="10"/>
      <c r="E353" s="9"/>
      <c r="F353" s="9"/>
      <c r="G353" s="11"/>
    </row>
    <row r="354" spans="1:7">
      <c r="A354" s="9"/>
      <c r="B354" s="51"/>
      <c r="C354" s="51"/>
      <c r="D354" s="10"/>
      <c r="E354" s="9"/>
      <c r="F354" s="9"/>
      <c r="G354" s="11"/>
    </row>
    <row r="355" spans="1:7">
      <c r="A355" s="9"/>
      <c r="B355" s="51"/>
      <c r="C355" s="51"/>
      <c r="D355" s="10"/>
      <c r="E355" s="9"/>
      <c r="F355" s="9"/>
      <c r="G355" s="11"/>
    </row>
    <row r="356" spans="1:7">
      <c r="A356" s="9"/>
      <c r="B356" s="51"/>
      <c r="C356" s="51"/>
      <c r="D356" s="10"/>
      <c r="E356" s="9"/>
      <c r="F356" s="9"/>
      <c r="G356" s="11"/>
    </row>
    <row r="357" spans="1:7">
      <c r="A357" s="9"/>
      <c r="B357" s="51"/>
      <c r="C357" s="51"/>
      <c r="D357" s="10"/>
      <c r="E357" s="9"/>
      <c r="F357" s="9"/>
      <c r="G357" s="11"/>
    </row>
    <row r="358" spans="1:7">
      <c r="A358" s="9"/>
      <c r="B358" s="51"/>
      <c r="C358" s="51"/>
      <c r="D358" s="10"/>
      <c r="E358" s="9"/>
      <c r="F358" s="9"/>
      <c r="G358" s="11"/>
    </row>
    <row r="359" spans="1:7">
      <c r="A359" s="9"/>
      <c r="B359" s="51"/>
      <c r="C359" s="51"/>
      <c r="D359" s="10"/>
      <c r="E359" s="9"/>
      <c r="F359" s="9"/>
      <c r="G359" s="11"/>
    </row>
    <row r="360" spans="1:7">
      <c r="A360" s="9"/>
      <c r="B360" s="51"/>
      <c r="C360" s="51"/>
      <c r="D360" s="10"/>
      <c r="E360" s="9"/>
      <c r="F360" s="9"/>
      <c r="G360" s="11"/>
    </row>
    <row r="361" spans="1:7">
      <c r="A361" s="9"/>
      <c r="B361" s="51"/>
      <c r="C361" s="51"/>
      <c r="D361" s="10"/>
      <c r="E361" s="9"/>
      <c r="F361" s="9"/>
      <c r="G361" s="11"/>
    </row>
    <row r="362" spans="1:7">
      <c r="A362" s="9"/>
      <c r="B362" s="51"/>
      <c r="C362" s="51"/>
      <c r="D362" s="10"/>
      <c r="E362" s="9"/>
      <c r="F362" s="9"/>
      <c r="G362" s="11"/>
    </row>
    <row r="363" spans="1:7">
      <c r="A363" s="9"/>
      <c r="B363" s="51"/>
      <c r="C363" s="51"/>
      <c r="D363" s="10"/>
      <c r="E363" s="9"/>
      <c r="F363" s="9"/>
      <c r="G363" s="11"/>
    </row>
    <row r="364" spans="1:7">
      <c r="A364" s="9"/>
      <c r="B364" s="51"/>
      <c r="C364" s="51"/>
      <c r="D364" s="10"/>
      <c r="E364" s="9"/>
      <c r="F364" s="9"/>
      <c r="G364" s="11"/>
    </row>
    <row r="365" spans="1:7">
      <c r="A365" s="9"/>
      <c r="B365" s="51"/>
      <c r="C365" s="51"/>
      <c r="D365" s="10"/>
      <c r="E365" s="9"/>
      <c r="F365" s="9"/>
      <c r="G365" s="11"/>
    </row>
    <row r="366" spans="1:7">
      <c r="A366" s="9"/>
      <c r="B366" s="51"/>
      <c r="C366" s="51"/>
      <c r="D366" s="10"/>
      <c r="E366" s="9"/>
      <c r="F366" s="9"/>
      <c r="G366" s="11"/>
    </row>
    <row r="367" spans="1:7">
      <c r="A367" s="9"/>
      <c r="B367" s="51"/>
      <c r="C367" s="51"/>
      <c r="D367" s="10"/>
      <c r="E367" s="9"/>
      <c r="F367" s="9"/>
      <c r="G367" s="11"/>
    </row>
    <row r="368" spans="1:7">
      <c r="A368" s="9"/>
      <c r="B368" s="51"/>
      <c r="C368" s="51"/>
      <c r="D368" s="10"/>
      <c r="E368" s="9"/>
      <c r="F368" s="9"/>
      <c r="G368" s="11"/>
    </row>
    <row r="369" spans="1:7">
      <c r="A369" s="9"/>
      <c r="B369" s="51"/>
      <c r="C369" s="51"/>
      <c r="D369" s="10"/>
      <c r="E369" s="9"/>
      <c r="F369" s="9"/>
      <c r="G369" s="11"/>
    </row>
    <row r="370" spans="1:7">
      <c r="A370" s="9"/>
      <c r="B370" s="51"/>
      <c r="C370" s="51"/>
      <c r="D370" s="10"/>
      <c r="E370" s="9"/>
      <c r="F370" s="9"/>
      <c r="G370" s="11"/>
    </row>
    <row r="371" spans="1:7">
      <c r="A371" s="9"/>
      <c r="B371" s="51"/>
      <c r="C371" s="51"/>
      <c r="D371" s="10"/>
      <c r="E371" s="9"/>
      <c r="F371" s="9"/>
      <c r="G371" s="11"/>
    </row>
    <row r="372" spans="1:7">
      <c r="A372" s="9"/>
      <c r="B372" s="51"/>
      <c r="C372" s="51"/>
      <c r="D372" s="10"/>
      <c r="E372" s="9"/>
      <c r="F372" s="9"/>
      <c r="G372" s="11"/>
    </row>
    <row r="373" spans="1:7">
      <c r="A373" s="9"/>
      <c r="B373" s="51"/>
      <c r="C373" s="51"/>
      <c r="D373" s="10"/>
      <c r="E373" s="9"/>
      <c r="F373" s="9"/>
      <c r="G373" s="11"/>
    </row>
    <row r="374" spans="1:7">
      <c r="A374" s="9"/>
      <c r="B374" s="51"/>
      <c r="C374" s="51"/>
      <c r="D374" s="10"/>
      <c r="E374" s="9"/>
      <c r="F374" s="9"/>
      <c r="G374" s="11"/>
    </row>
    <row r="375" spans="1:7">
      <c r="A375" s="9"/>
      <c r="B375" s="51"/>
      <c r="C375" s="51"/>
      <c r="D375" s="10"/>
      <c r="E375" s="9"/>
      <c r="F375" s="9"/>
      <c r="G375" s="11"/>
    </row>
    <row r="376" spans="1:7">
      <c r="A376" s="9"/>
      <c r="B376" s="51"/>
      <c r="C376" s="51"/>
      <c r="D376" s="10"/>
      <c r="E376" s="9"/>
      <c r="F376" s="9"/>
      <c r="G376" s="11"/>
    </row>
    <row r="377" spans="1:7">
      <c r="A377" s="9"/>
      <c r="B377" s="51"/>
      <c r="C377" s="51"/>
      <c r="D377" s="10"/>
      <c r="E377" s="9"/>
      <c r="F377" s="9"/>
      <c r="G377" s="11"/>
    </row>
    <row r="378" spans="1:7">
      <c r="A378" s="9"/>
      <c r="B378" s="51"/>
      <c r="C378" s="51"/>
      <c r="D378" s="10"/>
      <c r="E378" s="9"/>
      <c r="F378" s="9"/>
      <c r="G378" s="11"/>
    </row>
    <row r="379" spans="1:7">
      <c r="A379" s="9"/>
      <c r="B379" s="51"/>
      <c r="C379" s="51"/>
      <c r="D379" s="10"/>
      <c r="E379" s="9"/>
      <c r="F379" s="9"/>
      <c r="G379" s="11"/>
    </row>
    <row r="380" spans="1:7">
      <c r="A380" s="9"/>
      <c r="B380" s="51"/>
      <c r="C380" s="51"/>
      <c r="D380" s="10"/>
      <c r="E380" s="9"/>
      <c r="F380" s="9"/>
      <c r="G380" s="11"/>
    </row>
    <row r="381" spans="1:7">
      <c r="A381" s="9"/>
      <c r="B381" s="51"/>
      <c r="C381" s="51"/>
      <c r="D381" s="10"/>
      <c r="E381" s="9"/>
      <c r="F381" s="9"/>
      <c r="G381" s="11"/>
    </row>
    <row r="382" spans="1:7">
      <c r="A382" s="9"/>
      <c r="B382" s="51"/>
      <c r="C382" s="51"/>
      <c r="D382" s="10"/>
      <c r="E382" s="9"/>
      <c r="F382" s="9"/>
      <c r="G382" s="11"/>
    </row>
    <row r="383" spans="1:7">
      <c r="A383" s="9"/>
      <c r="B383" s="51"/>
      <c r="C383" s="51"/>
      <c r="D383" s="10"/>
      <c r="E383" s="9"/>
      <c r="F383" s="9"/>
      <c r="G383" s="11"/>
    </row>
    <row r="384" spans="1:7">
      <c r="A384" s="9"/>
      <c r="B384" s="51"/>
      <c r="C384" s="51"/>
      <c r="D384" s="10"/>
      <c r="E384" s="9"/>
      <c r="F384" s="9"/>
      <c r="G384" s="11"/>
    </row>
    <row r="385" spans="1:7">
      <c r="A385" s="9"/>
      <c r="B385" s="51"/>
      <c r="C385" s="51"/>
      <c r="D385" s="10"/>
      <c r="E385" s="9"/>
      <c r="F385" s="9"/>
      <c r="G385" s="11"/>
    </row>
    <row r="386" spans="1:7">
      <c r="A386" s="9"/>
      <c r="B386" s="51"/>
      <c r="C386" s="51"/>
      <c r="D386" s="10"/>
      <c r="E386" s="9"/>
      <c r="F386" s="9"/>
      <c r="G386" s="11"/>
    </row>
    <row r="387" spans="1:7">
      <c r="A387" s="9"/>
      <c r="B387" s="51"/>
      <c r="C387" s="51"/>
      <c r="D387" s="10"/>
      <c r="E387" s="9"/>
      <c r="F387" s="9"/>
      <c r="G387" s="11"/>
    </row>
    <row r="388" spans="1:7">
      <c r="A388" s="9"/>
      <c r="B388" s="51"/>
      <c r="C388" s="51"/>
      <c r="D388" s="10"/>
      <c r="E388" s="9"/>
      <c r="F388" s="9"/>
      <c r="G388" s="11"/>
    </row>
    <row r="389" spans="1:7">
      <c r="A389" s="9"/>
      <c r="B389" s="51"/>
      <c r="C389" s="51"/>
      <c r="D389" s="10"/>
      <c r="E389" s="9"/>
      <c r="F389" s="9"/>
      <c r="G389" s="11"/>
    </row>
    <row r="390" spans="1:7">
      <c r="A390" s="9"/>
      <c r="B390" s="51"/>
      <c r="C390" s="51"/>
      <c r="D390" s="10"/>
      <c r="E390" s="9"/>
      <c r="F390" s="9"/>
      <c r="G390" s="11"/>
    </row>
    <row r="391" spans="1:7">
      <c r="A391" s="9"/>
      <c r="B391" s="51"/>
      <c r="C391" s="51"/>
      <c r="D391" s="10"/>
      <c r="E391" s="9"/>
      <c r="F391" s="9"/>
      <c r="G391" s="11"/>
    </row>
    <row r="392" spans="1:7">
      <c r="A392" s="9"/>
      <c r="B392" s="51"/>
      <c r="C392" s="51"/>
      <c r="D392" s="10"/>
      <c r="E392" s="9"/>
      <c r="F392" s="9"/>
      <c r="G392" s="11"/>
    </row>
    <row r="393" spans="1:7">
      <c r="A393" s="9"/>
      <c r="B393" s="51"/>
      <c r="C393" s="51"/>
      <c r="D393" s="10"/>
      <c r="E393" s="9"/>
      <c r="F393" s="9"/>
      <c r="G393" s="11"/>
    </row>
    <row r="394" spans="1:7">
      <c r="A394" s="9"/>
      <c r="B394" s="51"/>
      <c r="C394" s="51"/>
      <c r="D394" s="10"/>
      <c r="E394" s="9"/>
      <c r="F394" s="9"/>
      <c r="G394" s="11"/>
    </row>
    <row r="395" spans="1:7">
      <c r="A395" s="9"/>
      <c r="B395" s="51"/>
      <c r="C395" s="51"/>
      <c r="D395" s="10"/>
      <c r="E395" s="9"/>
      <c r="F395" s="9"/>
      <c r="G395" s="11"/>
    </row>
    <row r="396" spans="1:7">
      <c r="A396" s="9"/>
      <c r="B396" s="51"/>
      <c r="C396" s="51"/>
      <c r="D396" s="10"/>
      <c r="E396" s="9"/>
      <c r="F396" s="9"/>
      <c r="G396" s="11"/>
    </row>
    <row r="397" spans="1:7">
      <c r="A397" s="9"/>
      <c r="B397" s="51"/>
      <c r="C397" s="51"/>
      <c r="D397" s="10"/>
      <c r="E397" s="9"/>
      <c r="F397" s="9"/>
      <c r="G397" s="11"/>
    </row>
    <row r="398" spans="1:7">
      <c r="A398" s="9"/>
      <c r="B398" s="51"/>
      <c r="C398" s="51"/>
      <c r="D398" s="10"/>
      <c r="E398" s="9"/>
      <c r="F398" s="9"/>
      <c r="G398" s="11"/>
    </row>
    <row r="399" spans="1:7">
      <c r="A399" s="9"/>
      <c r="B399" s="51"/>
      <c r="C399" s="51"/>
      <c r="D399" s="10"/>
      <c r="E399" s="9"/>
      <c r="F399" s="9"/>
      <c r="G399" s="11"/>
    </row>
    <row r="400" spans="1:7">
      <c r="A400" s="9"/>
      <c r="B400" s="51"/>
      <c r="C400" s="51"/>
      <c r="D400" s="10"/>
      <c r="E400" s="9"/>
      <c r="F400" s="9"/>
      <c r="G400" s="11"/>
    </row>
    <row r="401" spans="1:7">
      <c r="A401" s="9"/>
      <c r="B401" s="51"/>
      <c r="C401" s="51"/>
      <c r="D401" s="10"/>
      <c r="E401" s="9"/>
      <c r="F401" s="9"/>
      <c r="G401" s="11"/>
    </row>
    <row r="402" spans="1:7">
      <c r="A402" s="9"/>
      <c r="B402" s="51"/>
      <c r="C402" s="51"/>
      <c r="D402" s="10"/>
      <c r="E402" s="9"/>
      <c r="F402" s="9"/>
      <c r="G402" s="11"/>
    </row>
    <row r="403" spans="1:7">
      <c r="A403" s="9"/>
      <c r="B403" s="51"/>
      <c r="C403" s="51"/>
      <c r="D403" s="10"/>
      <c r="E403" s="9"/>
      <c r="F403" s="9"/>
      <c r="G403" s="11"/>
    </row>
    <row r="404" spans="1:7">
      <c r="A404" s="9"/>
      <c r="B404" s="51"/>
      <c r="C404" s="51"/>
      <c r="D404" s="10"/>
      <c r="E404" s="9"/>
      <c r="F404" s="9"/>
      <c r="G404" s="11"/>
    </row>
    <row r="405" spans="1:7">
      <c r="A405" s="9"/>
      <c r="B405" s="51"/>
      <c r="C405" s="51"/>
      <c r="D405" s="10"/>
      <c r="E405" s="9"/>
      <c r="F405" s="9"/>
      <c r="G405" s="11"/>
    </row>
    <row r="406" spans="1:7">
      <c r="A406" s="9"/>
      <c r="B406" s="51"/>
      <c r="C406" s="51"/>
      <c r="D406" s="10"/>
      <c r="E406" s="9"/>
      <c r="F406" s="9"/>
      <c r="G406" s="11"/>
    </row>
    <row r="407" spans="1:7">
      <c r="A407" s="9"/>
      <c r="B407" s="51"/>
      <c r="C407" s="51"/>
      <c r="D407" s="10"/>
      <c r="E407" s="9"/>
      <c r="F407" s="9"/>
      <c r="G407" s="11"/>
    </row>
    <row r="408" spans="1:7">
      <c r="A408" s="9"/>
      <c r="B408" s="51"/>
      <c r="C408" s="51"/>
      <c r="D408" s="10"/>
      <c r="E408" s="9"/>
      <c r="F408" s="9"/>
      <c r="G408" s="11"/>
    </row>
    <row r="409" spans="1:7">
      <c r="A409" s="9"/>
      <c r="B409" s="51"/>
      <c r="C409" s="51"/>
      <c r="D409" s="10"/>
      <c r="E409" s="9"/>
      <c r="F409" s="9"/>
      <c r="G409" s="11"/>
    </row>
    <row r="410" spans="1:7">
      <c r="A410" s="9"/>
      <c r="B410" s="51"/>
      <c r="C410" s="51"/>
      <c r="D410" s="10"/>
      <c r="E410" s="9"/>
      <c r="F410" s="9"/>
      <c r="G410" s="11"/>
    </row>
    <row r="411" spans="1:7">
      <c r="A411" s="9"/>
      <c r="B411" s="51"/>
      <c r="C411" s="51"/>
      <c r="D411" s="10"/>
      <c r="E411" s="9"/>
      <c r="F411" s="9"/>
      <c r="G411" s="11"/>
    </row>
    <row r="412" spans="1:7">
      <c r="A412" s="9"/>
      <c r="B412" s="51"/>
      <c r="C412" s="51"/>
      <c r="D412" s="10"/>
      <c r="E412" s="9"/>
      <c r="F412" s="9"/>
      <c r="G412" s="11"/>
    </row>
    <row r="413" spans="1:7">
      <c r="A413" s="9"/>
      <c r="B413" s="51"/>
      <c r="C413" s="51"/>
      <c r="D413" s="10"/>
      <c r="E413" s="9"/>
      <c r="F413" s="9"/>
      <c r="G413" s="11"/>
    </row>
    <row r="414" spans="1:7">
      <c r="A414" s="9"/>
      <c r="B414" s="51"/>
      <c r="C414" s="51"/>
      <c r="D414" s="10"/>
      <c r="E414" s="9"/>
      <c r="F414" s="9"/>
      <c r="G414" s="11"/>
    </row>
    <row r="415" spans="1:7">
      <c r="A415" s="9"/>
      <c r="B415" s="51"/>
      <c r="C415" s="51"/>
      <c r="D415" s="10"/>
      <c r="E415" s="9"/>
      <c r="F415" s="9"/>
      <c r="G415" s="11"/>
    </row>
    <row r="416" spans="1:7">
      <c r="A416" s="9"/>
      <c r="B416" s="51"/>
      <c r="C416" s="51"/>
      <c r="D416" s="10"/>
      <c r="E416" s="9"/>
      <c r="F416" s="9"/>
      <c r="G416" s="11"/>
    </row>
    <row r="417" spans="1:7">
      <c r="A417" s="9"/>
      <c r="B417" s="51"/>
      <c r="C417" s="51"/>
      <c r="D417" s="10"/>
      <c r="E417" s="9"/>
      <c r="F417" s="9"/>
      <c r="G417" s="11"/>
    </row>
    <row r="418" spans="1:7">
      <c r="A418" s="9"/>
      <c r="B418" s="51"/>
      <c r="C418" s="51"/>
      <c r="D418" s="10"/>
      <c r="E418" s="9"/>
      <c r="F418" s="9"/>
      <c r="G418" s="11"/>
    </row>
    <row r="419" spans="1:7">
      <c r="A419" s="9"/>
      <c r="B419" s="51"/>
      <c r="C419" s="51"/>
      <c r="D419" s="10"/>
      <c r="E419" s="9"/>
      <c r="F419" s="9"/>
      <c r="G419" s="11"/>
    </row>
    <row r="420" spans="1:7">
      <c r="A420" s="9"/>
      <c r="B420" s="51"/>
      <c r="C420" s="51"/>
      <c r="D420" s="10"/>
      <c r="E420" s="9"/>
      <c r="F420" s="9"/>
      <c r="G420" s="11"/>
    </row>
    <row r="421" spans="1:7">
      <c r="A421" s="9"/>
      <c r="B421" s="51"/>
      <c r="C421" s="51"/>
      <c r="D421" s="10"/>
      <c r="E421" s="9"/>
      <c r="F421" s="9"/>
      <c r="G421" s="11"/>
    </row>
    <row r="422" spans="1:7">
      <c r="A422" s="9"/>
      <c r="B422" s="51"/>
      <c r="C422" s="51"/>
      <c r="D422" s="10"/>
      <c r="E422" s="9"/>
      <c r="F422" s="9"/>
      <c r="G422" s="11"/>
    </row>
    <row r="423" spans="1:7">
      <c r="A423" s="9"/>
      <c r="B423" s="51"/>
      <c r="C423" s="51"/>
      <c r="D423" s="10"/>
      <c r="E423" s="9"/>
      <c r="F423" s="9"/>
      <c r="G423" s="11"/>
    </row>
    <row r="424" spans="1:7">
      <c r="A424" s="9"/>
      <c r="B424" s="51"/>
      <c r="C424" s="51"/>
      <c r="D424" s="10"/>
      <c r="E424" s="9"/>
      <c r="F424" s="9"/>
      <c r="G424" s="11"/>
    </row>
    <row r="425" spans="1:7">
      <c r="A425" s="9"/>
      <c r="B425" s="51"/>
      <c r="C425" s="51"/>
      <c r="D425" s="10"/>
      <c r="E425" s="9"/>
      <c r="F425" s="9"/>
      <c r="G425" s="11"/>
    </row>
    <row r="426" spans="1:7">
      <c r="A426" s="9"/>
      <c r="B426" s="51"/>
      <c r="C426" s="51"/>
      <c r="D426" s="10"/>
      <c r="E426" s="9"/>
      <c r="F426" s="9"/>
      <c r="G426" s="11"/>
    </row>
    <row r="427" spans="1:7">
      <c r="A427" s="9"/>
      <c r="B427" s="51"/>
      <c r="C427" s="51"/>
      <c r="D427" s="10"/>
      <c r="E427" s="9"/>
      <c r="F427" s="9"/>
      <c r="G427" s="11"/>
    </row>
    <row r="428" spans="1:7">
      <c r="A428" s="9"/>
      <c r="B428" s="51"/>
      <c r="C428" s="51"/>
      <c r="D428" s="10"/>
      <c r="E428" s="9"/>
      <c r="F428" s="9"/>
      <c r="G428" s="11"/>
    </row>
    <row r="429" spans="1:7">
      <c r="A429" s="9"/>
      <c r="B429" s="51"/>
      <c r="C429" s="51"/>
      <c r="D429" s="10"/>
      <c r="E429" s="9"/>
      <c r="F429" s="9"/>
      <c r="G429" s="11"/>
    </row>
    <row r="430" spans="1:7">
      <c r="A430" s="9"/>
      <c r="B430" s="51"/>
      <c r="C430" s="51"/>
      <c r="D430" s="10"/>
      <c r="E430" s="9"/>
      <c r="F430" s="9"/>
      <c r="G430" s="11"/>
    </row>
    <row r="431" spans="1:7">
      <c r="A431" s="9"/>
      <c r="B431" s="51"/>
      <c r="C431" s="51"/>
      <c r="D431" s="10"/>
      <c r="E431" s="9"/>
      <c r="F431" s="9"/>
      <c r="G431" s="11"/>
    </row>
    <row r="432" spans="1:7">
      <c r="A432" s="9"/>
      <c r="B432" s="51"/>
      <c r="C432" s="51"/>
      <c r="D432" s="10"/>
      <c r="E432" s="9"/>
      <c r="F432" s="9"/>
      <c r="G432" s="11"/>
    </row>
    <row r="433" spans="1:7">
      <c r="A433" s="9"/>
      <c r="B433" s="51"/>
      <c r="C433" s="51"/>
      <c r="D433" s="10"/>
      <c r="E433" s="9"/>
      <c r="F433" s="9"/>
      <c r="G433" s="11"/>
    </row>
    <row r="434" spans="1:7">
      <c r="A434" s="9"/>
      <c r="B434" s="51"/>
      <c r="C434" s="51"/>
      <c r="D434" s="10"/>
      <c r="E434" s="9"/>
      <c r="F434" s="9"/>
      <c r="G434" s="11"/>
    </row>
    <row r="435" spans="1:7">
      <c r="A435" s="9"/>
      <c r="B435" s="51"/>
      <c r="C435" s="51"/>
      <c r="D435" s="10"/>
      <c r="E435" s="9"/>
      <c r="F435" s="9"/>
      <c r="G435" s="11"/>
    </row>
    <row r="436" spans="1:7">
      <c r="A436" s="9"/>
      <c r="B436" s="51"/>
      <c r="C436" s="51"/>
      <c r="D436" s="10"/>
      <c r="E436" s="9"/>
      <c r="F436" s="9"/>
      <c r="G436" s="11"/>
    </row>
    <row r="437" spans="1:7">
      <c r="A437" s="9"/>
      <c r="B437" s="51"/>
      <c r="C437" s="51"/>
      <c r="D437" s="10"/>
      <c r="E437" s="9"/>
      <c r="F437" s="9"/>
      <c r="G437" s="11"/>
    </row>
    <row r="438" spans="1:7">
      <c r="A438" s="9"/>
      <c r="B438" s="51"/>
      <c r="C438" s="51"/>
      <c r="D438" s="10"/>
      <c r="E438" s="9"/>
      <c r="F438" s="9"/>
      <c r="G438" s="11"/>
    </row>
    <row r="439" spans="1:7">
      <c r="A439" s="9"/>
      <c r="B439" s="51"/>
      <c r="C439" s="51"/>
      <c r="D439" s="10"/>
      <c r="E439" s="9"/>
      <c r="F439" s="9"/>
      <c r="G439" s="11"/>
    </row>
    <row r="440" spans="1:7">
      <c r="A440" s="9"/>
      <c r="B440" s="51"/>
      <c r="C440" s="51"/>
      <c r="D440" s="10"/>
      <c r="E440" s="9"/>
      <c r="F440" s="9"/>
      <c r="G440" s="11"/>
    </row>
    <row r="441" spans="1:7">
      <c r="A441" s="9"/>
      <c r="B441" s="51"/>
      <c r="C441" s="51"/>
      <c r="D441" s="10"/>
      <c r="E441" s="9"/>
      <c r="F441" s="9"/>
      <c r="G441" s="11"/>
    </row>
    <row r="442" spans="1:7">
      <c r="A442" s="9"/>
      <c r="B442" s="51"/>
      <c r="C442" s="51"/>
      <c r="D442" s="10"/>
      <c r="E442" s="9"/>
      <c r="F442" s="9"/>
      <c r="G442" s="11"/>
    </row>
    <row r="443" spans="1:7">
      <c r="A443" s="9"/>
      <c r="B443" s="51"/>
      <c r="C443" s="51"/>
      <c r="D443" s="10"/>
      <c r="E443" s="9"/>
      <c r="F443" s="9"/>
      <c r="G443" s="11"/>
    </row>
    <row r="444" spans="1:7">
      <c r="A444" s="9"/>
      <c r="B444" s="51"/>
      <c r="C444" s="51"/>
      <c r="D444" s="10"/>
      <c r="E444" s="9"/>
      <c r="F444" s="9"/>
      <c r="G444" s="11"/>
    </row>
    <row r="445" spans="1:7">
      <c r="A445" s="9"/>
      <c r="B445" s="51"/>
      <c r="C445" s="51"/>
      <c r="D445" s="10"/>
      <c r="E445" s="9"/>
      <c r="F445" s="9"/>
      <c r="G445" s="11"/>
    </row>
    <row r="446" spans="1:7">
      <c r="A446" s="9"/>
      <c r="B446" s="51"/>
      <c r="C446" s="51"/>
      <c r="D446" s="10"/>
      <c r="E446" s="9"/>
      <c r="F446" s="9"/>
      <c r="G446" s="11"/>
    </row>
    <row r="447" spans="1:7">
      <c r="A447" s="9"/>
      <c r="B447" s="51"/>
      <c r="C447" s="51"/>
      <c r="D447" s="10"/>
      <c r="E447" s="9"/>
      <c r="F447" s="9"/>
      <c r="G447" s="11"/>
    </row>
    <row r="448" spans="1:7">
      <c r="A448" s="9"/>
      <c r="B448" s="51"/>
      <c r="C448" s="51"/>
      <c r="D448" s="10"/>
      <c r="E448" s="9"/>
      <c r="F448" s="9"/>
      <c r="G448" s="11"/>
    </row>
    <row r="449" spans="1:7">
      <c r="A449" s="9"/>
      <c r="B449" s="51"/>
      <c r="C449" s="51"/>
      <c r="D449" s="10"/>
      <c r="E449" s="9"/>
      <c r="F449" s="9"/>
      <c r="G449" s="11"/>
    </row>
    <row r="450" spans="1:7">
      <c r="A450" s="9"/>
      <c r="B450" s="51"/>
      <c r="C450" s="51"/>
      <c r="D450" s="10"/>
      <c r="E450" s="9"/>
      <c r="F450" s="9"/>
      <c r="G450" s="11"/>
    </row>
    <row r="451" spans="1:7">
      <c r="A451" s="9"/>
      <c r="B451" s="51"/>
      <c r="C451" s="51"/>
      <c r="D451" s="10"/>
      <c r="E451" s="9"/>
      <c r="F451" s="9"/>
      <c r="G451" s="11"/>
    </row>
    <row r="452" spans="1:7">
      <c r="A452" s="9"/>
      <c r="B452" s="51"/>
      <c r="C452" s="51"/>
      <c r="D452" s="10"/>
      <c r="E452" s="9"/>
      <c r="F452" s="9"/>
      <c r="G452" s="11"/>
    </row>
    <row r="453" spans="1:7">
      <c r="A453" s="9"/>
      <c r="B453" s="51"/>
      <c r="C453" s="51"/>
      <c r="D453" s="10"/>
      <c r="E453" s="9"/>
      <c r="F453" s="9"/>
      <c r="G453" s="11"/>
    </row>
    <row r="454" spans="1:7">
      <c r="A454" s="9"/>
      <c r="B454" s="51"/>
      <c r="C454" s="51"/>
      <c r="D454" s="10"/>
      <c r="E454" s="9"/>
      <c r="F454" s="9"/>
      <c r="G454" s="11"/>
    </row>
    <row r="455" spans="1:7">
      <c r="A455" s="9"/>
      <c r="B455" s="51"/>
      <c r="C455" s="51"/>
      <c r="D455" s="10"/>
      <c r="E455" s="9"/>
      <c r="F455" s="9"/>
      <c r="G455" s="11"/>
    </row>
    <row r="456" spans="1:7">
      <c r="A456" s="9"/>
      <c r="B456" s="51"/>
      <c r="C456" s="51"/>
      <c r="D456" s="10"/>
      <c r="E456" s="9"/>
      <c r="F456" s="9"/>
      <c r="G456" s="11"/>
    </row>
    <row r="457" spans="1:7">
      <c r="A457" s="9"/>
      <c r="B457" s="51"/>
      <c r="C457" s="51"/>
      <c r="D457" s="10"/>
      <c r="E457" s="9"/>
      <c r="F457" s="9"/>
      <c r="G457" s="11"/>
    </row>
    <row r="458" spans="1:7">
      <c r="A458" s="9"/>
      <c r="B458" s="51"/>
      <c r="C458" s="51"/>
      <c r="D458" s="10"/>
      <c r="E458" s="9"/>
      <c r="F458" s="9"/>
      <c r="G458" s="11"/>
    </row>
    <row r="459" spans="1:7">
      <c r="A459" s="9"/>
      <c r="B459" s="51"/>
      <c r="C459" s="51"/>
      <c r="D459" s="10"/>
      <c r="E459" s="9"/>
      <c r="F459" s="9"/>
      <c r="G459" s="11"/>
    </row>
    <row r="460" spans="1:7">
      <c r="A460" s="9"/>
      <c r="B460" s="51"/>
      <c r="C460" s="51"/>
      <c r="D460" s="10"/>
      <c r="E460" s="9"/>
      <c r="F460" s="9"/>
      <c r="G460" s="11"/>
    </row>
    <row r="461" spans="1:7">
      <c r="A461" s="9"/>
      <c r="B461" s="51"/>
      <c r="C461" s="51"/>
      <c r="D461" s="10"/>
      <c r="E461" s="9"/>
      <c r="F461" s="9"/>
      <c r="G461" s="11"/>
    </row>
    <row r="462" spans="1:7">
      <c r="A462" s="9"/>
      <c r="B462" s="51"/>
      <c r="C462" s="51"/>
      <c r="D462" s="10"/>
      <c r="E462" s="9"/>
      <c r="F462" s="9"/>
      <c r="G462" s="11"/>
    </row>
    <row r="463" spans="1:7">
      <c r="A463" s="9"/>
      <c r="B463" s="51"/>
      <c r="C463" s="51"/>
      <c r="D463" s="10"/>
      <c r="E463" s="9"/>
      <c r="F463" s="9"/>
      <c r="G463" s="11"/>
    </row>
    <row r="464" spans="1:7">
      <c r="A464" s="9"/>
      <c r="B464" s="51"/>
      <c r="C464" s="51"/>
      <c r="D464" s="10"/>
      <c r="E464" s="9"/>
      <c r="F464" s="9"/>
      <c r="G464" s="11"/>
    </row>
    <row r="465" spans="1:7">
      <c r="A465" s="9"/>
      <c r="B465" s="51"/>
      <c r="C465" s="51"/>
      <c r="D465" s="10"/>
      <c r="E465" s="9"/>
      <c r="F465" s="9"/>
      <c r="G465" s="11"/>
    </row>
    <row r="466" spans="1:7">
      <c r="A466" s="9"/>
      <c r="B466" s="51"/>
      <c r="C466" s="51"/>
      <c r="D466" s="10"/>
      <c r="E466" s="9"/>
      <c r="F466" s="9"/>
      <c r="G466" s="11"/>
    </row>
    <row r="467" spans="1:7">
      <c r="A467" s="9"/>
      <c r="B467" s="51"/>
      <c r="C467" s="51"/>
      <c r="D467" s="10"/>
      <c r="E467" s="9"/>
      <c r="F467" s="9"/>
      <c r="G467" s="11"/>
    </row>
    <row r="468" spans="1:7">
      <c r="A468" s="9"/>
      <c r="B468" s="51"/>
      <c r="C468" s="51"/>
      <c r="D468" s="10"/>
      <c r="E468" s="9"/>
      <c r="F468" s="9"/>
      <c r="G468" s="11"/>
    </row>
    <row r="469" spans="1:7">
      <c r="A469" s="9"/>
      <c r="B469" s="51"/>
      <c r="C469" s="51"/>
      <c r="D469" s="10"/>
      <c r="E469" s="9"/>
      <c r="F469" s="9"/>
      <c r="G469" s="11"/>
    </row>
    <row r="470" spans="1:7">
      <c r="A470" s="9"/>
      <c r="B470" s="51"/>
      <c r="C470" s="51"/>
      <c r="D470" s="10"/>
      <c r="E470" s="9"/>
      <c r="F470" s="9"/>
      <c r="G470" s="11"/>
    </row>
    <row r="471" spans="1:7">
      <c r="A471" s="9"/>
      <c r="B471" s="51"/>
      <c r="C471" s="51"/>
      <c r="D471" s="10"/>
      <c r="E471" s="9"/>
      <c r="F471" s="9"/>
      <c r="G471" s="11"/>
    </row>
    <row r="472" spans="1:7">
      <c r="A472" s="9"/>
      <c r="B472" s="51"/>
      <c r="C472" s="51"/>
      <c r="D472" s="10"/>
      <c r="E472" s="9"/>
      <c r="F472" s="9"/>
      <c r="G472" s="11"/>
    </row>
    <row r="473" spans="1:7">
      <c r="A473" s="9"/>
      <c r="B473" s="51"/>
      <c r="C473" s="51"/>
      <c r="D473" s="10"/>
      <c r="E473" s="9"/>
      <c r="F473" s="9"/>
      <c r="G473" s="11"/>
    </row>
    <row r="474" spans="1:7">
      <c r="A474" s="9"/>
      <c r="B474" s="51"/>
      <c r="C474" s="51"/>
      <c r="D474" s="10"/>
      <c r="E474" s="9"/>
      <c r="F474" s="9"/>
      <c r="G474" s="11"/>
    </row>
    <row r="475" spans="1:7">
      <c r="A475" s="9"/>
      <c r="B475" s="51"/>
      <c r="C475" s="51"/>
      <c r="D475" s="10"/>
      <c r="E475" s="9"/>
      <c r="F475" s="9"/>
      <c r="G475" s="11"/>
    </row>
    <row r="476" spans="1:7">
      <c r="A476" s="9"/>
      <c r="B476" s="51"/>
      <c r="C476" s="51"/>
      <c r="D476" s="10"/>
      <c r="E476" s="9"/>
      <c r="F476" s="9"/>
      <c r="G476" s="11"/>
    </row>
    <row r="477" spans="1:7">
      <c r="A477" s="9"/>
      <c r="B477" s="51"/>
      <c r="C477" s="51"/>
      <c r="D477" s="10"/>
      <c r="E477" s="9"/>
      <c r="F477" s="9"/>
      <c r="G477" s="11"/>
    </row>
    <row r="478" spans="1:7">
      <c r="A478" s="9"/>
      <c r="B478" s="51"/>
      <c r="C478" s="51"/>
      <c r="D478" s="10"/>
      <c r="E478" s="9"/>
      <c r="F478" s="9"/>
      <c r="G478" s="11"/>
    </row>
    <row r="479" spans="1:7">
      <c r="A479" s="9"/>
      <c r="B479" s="51"/>
      <c r="C479" s="51"/>
      <c r="D479" s="10"/>
      <c r="E479" s="9"/>
      <c r="F479" s="9"/>
      <c r="G479" s="11"/>
    </row>
    <row r="480" spans="1:7">
      <c r="A480" s="9"/>
      <c r="B480" s="51"/>
      <c r="C480" s="51"/>
      <c r="D480" s="10"/>
      <c r="E480" s="9"/>
      <c r="F480" s="9"/>
      <c r="G480" s="11"/>
    </row>
    <row r="481" spans="1:7">
      <c r="A481" s="9"/>
      <c r="B481" s="51"/>
      <c r="C481" s="51"/>
      <c r="D481" s="10"/>
      <c r="E481" s="9"/>
      <c r="F481" s="9"/>
      <c r="G481" s="11"/>
    </row>
    <row r="482" spans="1:7">
      <c r="A482" s="9"/>
      <c r="B482" s="51"/>
      <c r="C482" s="51"/>
      <c r="D482" s="10"/>
      <c r="E482" s="9"/>
      <c r="F482" s="9"/>
      <c r="G482" s="11"/>
    </row>
    <row r="483" spans="1:7">
      <c r="A483" s="9"/>
      <c r="B483" s="51"/>
      <c r="C483" s="51"/>
      <c r="D483" s="10"/>
      <c r="E483" s="9"/>
      <c r="F483" s="9"/>
      <c r="G483" s="11"/>
    </row>
    <row r="484" spans="1:7">
      <c r="A484" s="9"/>
      <c r="B484" s="51"/>
      <c r="C484" s="51"/>
      <c r="D484" s="10"/>
      <c r="E484" s="9"/>
      <c r="F484" s="9"/>
      <c r="G484" s="11"/>
    </row>
    <row r="485" spans="1:7">
      <c r="A485" s="9"/>
      <c r="B485" s="51"/>
      <c r="C485" s="51"/>
      <c r="D485" s="10"/>
      <c r="E485" s="9"/>
      <c r="F485" s="9"/>
      <c r="G485" s="11"/>
    </row>
    <row r="486" spans="1:7">
      <c r="A486" s="9"/>
      <c r="B486" s="51"/>
      <c r="C486" s="51"/>
      <c r="D486" s="10"/>
      <c r="E486" s="9"/>
      <c r="F486" s="9"/>
      <c r="G486" s="11"/>
    </row>
    <row r="487" spans="1:7">
      <c r="A487" s="9"/>
      <c r="B487" s="51"/>
      <c r="C487" s="51"/>
      <c r="D487" s="10"/>
      <c r="E487" s="9"/>
      <c r="F487" s="9"/>
      <c r="G487" s="11"/>
    </row>
    <row r="488" spans="1:7">
      <c r="A488" s="9"/>
      <c r="B488" s="51"/>
      <c r="C488" s="51"/>
      <c r="D488" s="10"/>
      <c r="E488" s="9"/>
      <c r="F488" s="9"/>
      <c r="G488" s="11"/>
    </row>
    <row r="489" spans="1:7">
      <c r="A489" s="9"/>
      <c r="B489" s="51"/>
      <c r="C489" s="51"/>
      <c r="D489" s="10"/>
      <c r="E489" s="9"/>
      <c r="F489" s="9"/>
      <c r="G489" s="11"/>
    </row>
    <row r="490" spans="1:7">
      <c r="A490" s="9"/>
      <c r="B490" s="51"/>
      <c r="C490" s="51"/>
      <c r="D490" s="10"/>
      <c r="E490" s="9"/>
      <c r="F490" s="9"/>
      <c r="G490" s="11"/>
    </row>
    <row r="491" spans="1:7">
      <c r="A491" s="9"/>
      <c r="B491" s="51"/>
      <c r="C491" s="51"/>
      <c r="D491" s="10"/>
      <c r="E491" s="9"/>
      <c r="F491" s="9"/>
      <c r="G491" s="11"/>
    </row>
    <row r="492" spans="1:7">
      <c r="A492" s="9"/>
      <c r="B492" s="51"/>
      <c r="C492" s="51"/>
      <c r="D492" s="10"/>
      <c r="E492" s="9"/>
      <c r="F492" s="9"/>
      <c r="G492" s="11"/>
    </row>
    <row r="493" spans="1:7">
      <c r="A493" s="9"/>
      <c r="B493" s="51"/>
      <c r="C493" s="51"/>
      <c r="D493" s="10"/>
      <c r="E493" s="9"/>
      <c r="F493" s="9"/>
      <c r="G493" s="11"/>
    </row>
    <row r="494" spans="1:7">
      <c r="A494" s="9"/>
      <c r="B494" s="51"/>
      <c r="C494" s="51"/>
      <c r="D494" s="10"/>
      <c r="E494" s="9"/>
      <c r="F494" s="9"/>
      <c r="G494" s="11"/>
    </row>
    <row r="495" spans="1:7">
      <c r="A495" s="9"/>
      <c r="B495" s="51"/>
      <c r="C495" s="51"/>
      <c r="D495" s="10"/>
      <c r="E495" s="9"/>
      <c r="F495" s="9"/>
      <c r="G495" s="11"/>
    </row>
    <row r="496" spans="1:7">
      <c r="A496" s="9"/>
      <c r="B496" s="51"/>
      <c r="C496" s="51"/>
      <c r="D496" s="10"/>
      <c r="E496" s="9"/>
      <c r="F496" s="9"/>
      <c r="G496" s="11"/>
    </row>
    <row r="497" spans="1:7">
      <c r="A497" s="9"/>
      <c r="B497" s="51"/>
      <c r="C497" s="51"/>
      <c r="D497" s="10"/>
      <c r="E497" s="9"/>
      <c r="F497" s="9"/>
      <c r="G497" s="11"/>
    </row>
    <row r="498" spans="1:7">
      <c r="A498" s="9"/>
      <c r="B498" s="51"/>
      <c r="C498" s="51"/>
      <c r="D498" s="10"/>
      <c r="E498" s="9"/>
      <c r="F498" s="9"/>
      <c r="G498" s="11"/>
    </row>
    <row r="499" spans="1:7">
      <c r="A499" s="9"/>
      <c r="B499" s="51"/>
      <c r="C499" s="51"/>
      <c r="D499" s="10"/>
      <c r="E499" s="9"/>
      <c r="F499" s="9"/>
      <c r="G499" s="11"/>
    </row>
    <row r="500" spans="1:7">
      <c r="A500" s="9"/>
      <c r="B500" s="51"/>
      <c r="C500" s="51"/>
      <c r="D500" s="10"/>
      <c r="E500" s="9"/>
      <c r="F500" s="9"/>
      <c r="G500" s="11"/>
    </row>
    <row r="501" spans="1:7">
      <c r="A501" s="9"/>
      <c r="B501" s="51"/>
      <c r="C501" s="51"/>
      <c r="D501" s="10"/>
      <c r="E501" s="9"/>
      <c r="F501" s="9"/>
      <c r="G501" s="11"/>
    </row>
    <row r="502" spans="1:7">
      <c r="A502" s="9"/>
      <c r="B502" s="51"/>
      <c r="C502" s="51"/>
      <c r="D502" s="10"/>
      <c r="E502" s="9"/>
      <c r="F502" s="9"/>
      <c r="G502" s="11"/>
    </row>
    <row r="503" spans="1:7">
      <c r="A503" s="9"/>
      <c r="B503" s="51"/>
      <c r="C503" s="51"/>
      <c r="D503" s="10"/>
      <c r="E503" s="9"/>
      <c r="F503" s="9"/>
      <c r="G503" s="11"/>
    </row>
    <row r="504" spans="1:7">
      <c r="A504" s="9"/>
      <c r="B504" s="51"/>
      <c r="C504" s="51"/>
      <c r="D504" s="10"/>
      <c r="E504" s="9"/>
      <c r="F504" s="9"/>
      <c r="G504" s="11"/>
    </row>
    <row r="505" spans="1:7">
      <c r="A505" s="9"/>
      <c r="B505" s="51"/>
      <c r="C505" s="51"/>
      <c r="D505" s="10"/>
      <c r="E505" s="9"/>
      <c r="F505" s="9"/>
      <c r="G505" s="11"/>
    </row>
    <row r="506" spans="1:7">
      <c r="A506" s="9"/>
      <c r="B506" s="51"/>
      <c r="C506" s="51"/>
      <c r="D506" s="10"/>
      <c r="E506" s="9"/>
      <c r="F506" s="9"/>
      <c r="G506" s="11"/>
    </row>
    <row r="507" spans="1:7">
      <c r="A507" s="9"/>
      <c r="B507" s="51"/>
      <c r="C507" s="51"/>
      <c r="D507" s="10"/>
      <c r="E507" s="9"/>
      <c r="F507" s="9"/>
      <c r="G507" s="11"/>
    </row>
    <row r="508" spans="1:7">
      <c r="A508" s="9"/>
      <c r="B508" s="51"/>
      <c r="C508" s="51"/>
      <c r="D508" s="10"/>
      <c r="E508" s="9"/>
      <c r="F508" s="9"/>
      <c r="G508" s="11"/>
    </row>
    <row r="509" spans="1:7">
      <c r="A509" s="9"/>
      <c r="B509" s="51"/>
      <c r="C509" s="51"/>
      <c r="D509" s="10"/>
      <c r="E509" s="9"/>
      <c r="F509" s="9"/>
      <c r="G509" s="11"/>
    </row>
    <row r="510" spans="1:7">
      <c r="A510" s="9"/>
      <c r="B510" s="51"/>
      <c r="C510" s="51"/>
      <c r="D510" s="10"/>
      <c r="E510" s="9"/>
      <c r="F510" s="9"/>
      <c r="G510" s="11"/>
    </row>
    <row r="511" spans="1:7">
      <c r="A511" s="9"/>
      <c r="B511" s="51"/>
      <c r="C511" s="51"/>
      <c r="D511" s="10"/>
      <c r="E511" s="9"/>
      <c r="F511" s="9"/>
      <c r="G511" s="11"/>
    </row>
    <row r="512" spans="1:7">
      <c r="A512" s="9"/>
      <c r="B512" s="51"/>
      <c r="C512" s="51"/>
      <c r="D512" s="10"/>
      <c r="E512" s="9"/>
      <c r="F512" s="9"/>
      <c r="G512" s="11"/>
    </row>
    <row r="513" spans="1:7">
      <c r="A513" s="9"/>
      <c r="B513" s="51"/>
      <c r="C513" s="51"/>
      <c r="D513" s="10"/>
      <c r="E513" s="9"/>
      <c r="F513" s="9"/>
      <c r="G513" s="11"/>
    </row>
    <row r="514" spans="1:7">
      <c r="A514" s="9"/>
      <c r="B514" s="51"/>
      <c r="C514" s="51"/>
      <c r="D514" s="10"/>
      <c r="E514" s="9"/>
      <c r="F514" s="9"/>
      <c r="G514" s="11"/>
    </row>
    <row r="515" spans="1:7">
      <c r="A515" s="9"/>
      <c r="B515" s="51"/>
      <c r="C515" s="51"/>
      <c r="D515" s="10"/>
      <c r="E515" s="9"/>
      <c r="F515" s="9"/>
      <c r="G515" s="11"/>
    </row>
    <row r="516" spans="1:7">
      <c r="A516" s="9"/>
      <c r="B516" s="51"/>
      <c r="C516" s="51"/>
      <c r="D516" s="10"/>
      <c r="E516" s="9"/>
      <c r="F516" s="9"/>
      <c r="G516" s="11"/>
    </row>
    <row r="517" spans="1:7">
      <c r="A517" s="9"/>
      <c r="B517" s="51"/>
      <c r="C517" s="51"/>
      <c r="D517" s="10"/>
      <c r="E517" s="9"/>
      <c r="F517" s="9"/>
      <c r="G517" s="11"/>
    </row>
    <row r="518" spans="1:7">
      <c r="A518" s="9"/>
      <c r="B518" s="51"/>
      <c r="C518" s="51"/>
      <c r="D518" s="10"/>
      <c r="E518" s="9"/>
      <c r="F518" s="9"/>
      <c r="G518" s="11"/>
    </row>
    <row r="519" spans="1:7">
      <c r="A519" s="9"/>
      <c r="B519" s="51"/>
      <c r="C519" s="51"/>
      <c r="D519" s="10"/>
      <c r="E519" s="9"/>
      <c r="F519" s="9"/>
      <c r="G519" s="11"/>
    </row>
    <row r="520" spans="1:7">
      <c r="A520" s="9"/>
      <c r="B520" s="51"/>
      <c r="C520" s="51"/>
      <c r="D520" s="10"/>
      <c r="E520" s="9"/>
      <c r="F520" s="9"/>
      <c r="G520" s="11"/>
    </row>
    <row r="521" spans="1:7">
      <c r="A521" s="9"/>
      <c r="B521" s="51"/>
      <c r="C521" s="51"/>
      <c r="D521" s="10"/>
      <c r="E521" s="9"/>
      <c r="F521" s="9"/>
      <c r="G521" s="11"/>
    </row>
    <row r="522" spans="1:7">
      <c r="A522" s="9"/>
      <c r="B522" s="51"/>
      <c r="C522" s="51"/>
      <c r="D522" s="10"/>
      <c r="E522" s="9"/>
      <c r="F522" s="9"/>
      <c r="G522" s="11"/>
    </row>
    <row r="523" spans="1:7">
      <c r="A523" s="9"/>
      <c r="B523" s="51"/>
      <c r="C523" s="51"/>
      <c r="D523" s="10"/>
      <c r="E523" s="9"/>
      <c r="F523" s="9"/>
      <c r="G523" s="11"/>
    </row>
    <row r="524" spans="1:7">
      <c r="A524" s="9"/>
      <c r="B524" s="51"/>
      <c r="C524" s="51"/>
      <c r="D524" s="10"/>
      <c r="E524" s="9"/>
      <c r="F524" s="9"/>
      <c r="G524" s="11"/>
    </row>
    <row r="525" spans="1:7">
      <c r="A525" s="9"/>
      <c r="B525" s="51"/>
      <c r="C525" s="51"/>
      <c r="D525" s="10"/>
      <c r="E525" s="9"/>
      <c r="F525" s="9"/>
      <c r="G525" s="11"/>
    </row>
    <row r="526" spans="1:7">
      <c r="A526" s="9"/>
      <c r="B526" s="51"/>
      <c r="C526" s="51"/>
      <c r="D526" s="10"/>
      <c r="E526" s="9"/>
      <c r="F526" s="9"/>
      <c r="G526" s="11"/>
    </row>
    <row r="527" spans="1:7">
      <c r="A527" s="9"/>
      <c r="B527" s="51"/>
      <c r="C527" s="51"/>
      <c r="D527" s="10"/>
      <c r="E527" s="9"/>
      <c r="F527" s="9"/>
      <c r="G527" s="11"/>
    </row>
    <row r="528" spans="1:7">
      <c r="A528" s="9"/>
      <c r="B528" s="51"/>
      <c r="C528" s="51"/>
      <c r="D528" s="10"/>
      <c r="E528" s="9"/>
      <c r="F528" s="9"/>
      <c r="G528" s="11"/>
    </row>
    <row r="529" spans="1:7">
      <c r="A529" s="9"/>
      <c r="B529" s="51"/>
      <c r="C529" s="51"/>
      <c r="D529" s="10"/>
      <c r="E529" s="9"/>
      <c r="F529" s="9"/>
      <c r="G529" s="11"/>
    </row>
    <row r="530" spans="1:7">
      <c r="A530" s="9"/>
      <c r="B530" s="51"/>
      <c r="C530" s="51"/>
      <c r="D530" s="10"/>
      <c r="E530" s="9"/>
      <c r="F530" s="9"/>
      <c r="G530" s="11"/>
    </row>
    <row r="531" spans="1:7">
      <c r="A531" s="9"/>
      <c r="B531" s="51"/>
      <c r="C531" s="51"/>
      <c r="D531" s="10"/>
      <c r="E531" s="9"/>
      <c r="F531" s="9"/>
      <c r="G531" s="11"/>
    </row>
    <row r="532" spans="1:7">
      <c r="A532" s="9"/>
      <c r="B532" s="51"/>
      <c r="C532" s="51"/>
      <c r="D532" s="10"/>
      <c r="E532" s="9"/>
      <c r="F532" s="9"/>
      <c r="G532" s="11"/>
    </row>
    <row r="533" spans="1:7">
      <c r="A533" s="9"/>
      <c r="B533" s="51"/>
      <c r="C533" s="51"/>
      <c r="D533" s="10"/>
      <c r="E533" s="9"/>
      <c r="F533" s="9"/>
      <c r="G533" s="11"/>
    </row>
    <row r="534" spans="1:7">
      <c r="A534" s="9"/>
      <c r="B534" s="51"/>
      <c r="C534" s="51"/>
      <c r="D534" s="10"/>
      <c r="E534" s="9"/>
      <c r="F534" s="9"/>
      <c r="G534" s="11"/>
    </row>
    <row r="535" spans="1:7">
      <c r="A535" s="9"/>
      <c r="B535" s="51"/>
      <c r="C535" s="51"/>
      <c r="D535" s="10"/>
      <c r="E535" s="9"/>
      <c r="F535" s="9"/>
      <c r="G535" s="11"/>
    </row>
    <row r="536" spans="1:7">
      <c r="A536" s="9"/>
      <c r="B536" s="51"/>
      <c r="C536" s="51"/>
      <c r="D536" s="10"/>
      <c r="E536" s="9"/>
      <c r="F536" s="9"/>
      <c r="G536" s="11"/>
    </row>
    <row r="537" spans="1:7">
      <c r="A537" s="9"/>
      <c r="B537" s="51"/>
      <c r="C537" s="51"/>
      <c r="D537" s="10"/>
      <c r="E537" s="9"/>
      <c r="F537" s="9"/>
      <c r="G537" s="11"/>
    </row>
    <row r="538" spans="1:7">
      <c r="A538" s="9"/>
      <c r="B538" s="51"/>
      <c r="C538" s="51"/>
      <c r="D538" s="10"/>
      <c r="E538" s="9"/>
      <c r="F538" s="9"/>
      <c r="G538" s="11"/>
    </row>
    <row r="539" spans="1:7">
      <c r="A539" s="9"/>
      <c r="B539" s="51"/>
      <c r="C539" s="51"/>
      <c r="D539" s="10"/>
      <c r="E539" s="9"/>
      <c r="F539" s="9"/>
      <c r="G539" s="11"/>
    </row>
    <row r="540" spans="1:7">
      <c r="A540" s="9"/>
      <c r="B540" s="51"/>
      <c r="C540" s="51"/>
      <c r="D540" s="10"/>
      <c r="E540" s="9"/>
      <c r="F540" s="9"/>
      <c r="G540" s="11"/>
    </row>
    <row r="541" spans="1:7">
      <c r="A541" s="9"/>
      <c r="B541" s="51"/>
      <c r="C541" s="51"/>
      <c r="D541" s="10"/>
      <c r="E541" s="9"/>
      <c r="F541" s="9"/>
      <c r="G541" s="11"/>
    </row>
    <row r="542" spans="1:7">
      <c r="A542" s="9"/>
      <c r="B542" s="51"/>
      <c r="C542" s="51"/>
      <c r="D542" s="10"/>
      <c r="E542" s="9"/>
      <c r="F542" s="9"/>
      <c r="G542" s="11"/>
    </row>
    <row r="543" spans="1:7">
      <c r="A543" s="9"/>
      <c r="B543" s="51"/>
      <c r="C543" s="51"/>
      <c r="D543" s="10"/>
      <c r="E543" s="9"/>
      <c r="F543" s="9"/>
      <c r="G543" s="11"/>
    </row>
    <row r="544" spans="1:7">
      <c r="A544" s="9"/>
      <c r="B544" s="51"/>
      <c r="C544" s="51"/>
      <c r="D544" s="10"/>
      <c r="E544" s="9"/>
      <c r="F544" s="9"/>
      <c r="G544" s="11"/>
    </row>
    <row r="545" spans="1:7">
      <c r="A545" s="9"/>
      <c r="B545" s="51"/>
      <c r="C545" s="51"/>
      <c r="D545" s="10"/>
      <c r="E545" s="9"/>
      <c r="F545" s="9"/>
      <c r="G545" s="11"/>
    </row>
    <row r="546" spans="1:7">
      <c r="A546" s="9"/>
      <c r="B546" s="51"/>
      <c r="C546" s="51"/>
      <c r="D546" s="10"/>
      <c r="E546" s="9"/>
      <c r="F546" s="9"/>
      <c r="G546" s="11"/>
    </row>
    <row r="547" spans="1:7">
      <c r="A547" s="9"/>
      <c r="B547" s="51"/>
      <c r="C547" s="51"/>
      <c r="D547" s="10"/>
      <c r="E547" s="9"/>
      <c r="F547" s="9"/>
      <c r="G547" s="11"/>
    </row>
    <row r="548" spans="1:7">
      <c r="A548" s="9"/>
      <c r="B548" s="51"/>
      <c r="C548" s="51"/>
      <c r="D548" s="10"/>
      <c r="E548" s="9"/>
      <c r="F548" s="9"/>
      <c r="G548" s="11"/>
    </row>
    <row r="549" spans="1:7">
      <c r="A549" s="9"/>
      <c r="B549" s="51"/>
      <c r="C549" s="51"/>
      <c r="D549" s="10"/>
      <c r="E549" s="9"/>
      <c r="F549" s="9"/>
      <c r="G549" s="11"/>
    </row>
    <row r="550" spans="1:7">
      <c r="A550" s="9"/>
      <c r="B550" s="51"/>
      <c r="C550" s="51"/>
      <c r="D550" s="10"/>
      <c r="E550" s="9"/>
      <c r="F550" s="9"/>
      <c r="G550" s="11"/>
    </row>
    <row r="551" spans="1:7">
      <c r="A551" s="9"/>
      <c r="B551" s="51"/>
      <c r="C551" s="51"/>
      <c r="D551" s="10"/>
      <c r="E551" s="9"/>
      <c r="F551" s="9"/>
      <c r="G551" s="11"/>
    </row>
    <row r="552" spans="1:7">
      <c r="A552" s="9"/>
      <c r="B552" s="51"/>
      <c r="C552" s="51"/>
      <c r="D552" s="10"/>
      <c r="E552" s="9"/>
      <c r="F552" s="9"/>
      <c r="G552" s="11"/>
    </row>
    <row r="553" spans="1:7">
      <c r="A553" s="9"/>
      <c r="B553" s="51"/>
      <c r="C553" s="51"/>
      <c r="D553" s="10"/>
      <c r="E553" s="9"/>
      <c r="F553" s="9"/>
      <c r="G553" s="11"/>
    </row>
    <row r="554" spans="1:7">
      <c r="A554" s="9"/>
      <c r="B554" s="51"/>
      <c r="C554" s="51"/>
      <c r="D554" s="10"/>
      <c r="E554" s="9"/>
      <c r="F554" s="9"/>
      <c r="G554" s="11"/>
    </row>
    <row r="555" spans="1:7">
      <c r="A555" s="9"/>
      <c r="B555" s="51"/>
      <c r="C555" s="51"/>
      <c r="D555" s="10"/>
      <c r="E555" s="9"/>
      <c r="F555" s="9"/>
      <c r="G555" s="11"/>
    </row>
    <row r="556" spans="1:7">
      <c r="A556" s="9"/>
      <c r="B556" s="51"/>
      <c r="C556" s="51"/>
      <c r="D556" s="10"/>
      <c r="E556" s="9"/>
      <c r="F556" s="9"/>
      <c r="G556" s="11"/>
    </row>
    <row r="557" spans="1:7">
      <c r="A557" s="9"/>
      <c r="B557" s="51"/>
      <c r="C557" s="51"/>
      <c r="D557" s="10"/>
      <c r="E557" s="9"/>
      <c r="F557" s="9"/>
      <c r="G557" s="11"/>
    </row>
    <row r="558" spans="1:7">
      <c r="A558" s="9"/>
      <c r="B558" s="51"/>
      <c r="C558" s="51"/>
      <c r="D558" s="10"/>
      <c r="E558" s="9"/>
      <c r="F558" s="9"/>
      <c r="G558" s="11"/>
    </row>
    <row r="559" spans="1:7">
      <c r="A559" s="9"/>
      <c r="B559" s="51"/>
      <c r="C559" s="51"/>
      <c r="D559" s="10"/>
      <c r="E559" s="9"/>
      <c r="F559" s="9"/>
      <c r="G559" s="11"/>
    </row>
    <row r="560" spans="1:7">
      <c r="A560" s="9"/>
      <c r="B560" s="51"/>
      <c r="C560" s="51"/>
      <c r="D560" s="10"/>
      <c r="E560" s="9"/>
      <c r="F560" s="9"/>
      <c r="G560" s="11"/>
    </row>
    <row r="561" spans="1:7">
      <c r="A561" s="9"/>
      <c r="B561" s="51"/>
      <c r="C561" s="51"/>
      <c r="D561" s="10"/>
      <c r="E561" s="9"/>
      <c r="F561" s="9"/>
      <c r="G561" s="11"/>
    </row>
    <row r="562" spans="1:7">
      <c r="A562" s="9"/>
      <c r="B562" s="51"/>
      <c r="C562" s="51"/>
      <c r="D562" s="10"/>
      <c r="E562" s="9"/>
      <c r="F562" s="9"/>
      <c r="G562" s="11"/>
    </row>
    <row r="563" spans="1:7">
      <c r="A563" s="9"/>
      <c r="B563" s="51"/>
      <c r="C563" s="51"/>
      <c r="D563" s="10"/>
      <c r="E563" s="9"/>
      <c r="F563" s="9"/>
      <c r="G563" s="11"/>
    </row>
    <row r="564" spans="1:7">
      <c r="A564" s="9"/>
      <c r="B564" s="51"/>
      <c r="C564" s="51"/>
      <c r="D564" s="10"/>
      <c r="E564" s="9"/>
      <c r="F564" s="9"/>
      <c r="G564" s="11"/>
    </row>
    <row r="565" spans="1:7">
      <c r="A565" s="9"/>
      <c r="B565" s="51"/>
      <c r="C565" s="51"/>
      <c r="D565" s="10"/>
      <c r="E565" s="9"/>
      <c r="F565" s="9"/>
      <c r="G565" s="11"/>
    </row>
    <row r="566" spans="1:7">
      <c r="A566" s="9"/>
      <c r="B566" s="51"/>
      <c r="C566" s="51"/>
      <c r="D566" s="10"/>
      <c r="E566" s="9"/>
      <c r="F566" s="9"/>
      <c r="G566" s="11"/>
    </row>
    <row r="567" spans="1:7">
      <c r="A567" s="9"/>
      <c r="B567" s="51"/>
      <c r="C567" s="51"/>
      <c r="D567" s="10"/>
      <c r="E567" s="9"/>
      <c r="F567" s="9"/>
      <c r="G567" s="11"/>
    </row>
    <row r="568" spans="1:7">
      <c r="A568" s="9"/>
      <c r="B568" s="51"/>
      <c r="C568" s="51"/>
      <c r="D568" s="10"/>
      <c r="E568" s="9"/>
      <c r="F568" s="9"/>
      <c r="G568" s="11"/>
    </row>
    <row r="569" spans="1:7">
      <c r="A569" s="9"/>
      <c r="B569" s="51"/>
      <c r="C569" s="51"/>
      <c r="D569" s="10"/>
      <c r="E569" s="9"/>
      <c r="F569" s="9"/>
      <c r="G569" s="11"/>
    </row>
    <row r="570" spans="1:7">
      <c r="A570" s="9"/>
      <c r="B570" s="51"/>
      <c r="C570" s="51"/>
      <c r="D570" s="10"/>
      <c r="E570" s="9"/>
      <c r="F570" s="9"/>
      <c r="G570" s="11"/>
    </row>
    <row r="571" spans="1:7">
      <c r="A571" s="9"/>
      <c r="B571" s="51"/>
      <c r="C571" s="51"/>
      <c r="D571" s="10"/>
      <c r="E571" s="9"/>
      <c r="F571" s="9"/>
      <c r="G571" s="11"/>
    </row>
    <row r="572" spans="1:7">
      <c r="A572" s="9"/>
      <c r="B572" s="51"/>
      <c r="C572" s="51"/>
      <c r="D572" s="10"/>
      <c r="E572" s="9"/>
      <c r="F572" s="9"/>
      <c r="G572" s="11"/>
    </row>
    <row r="573" spans="1:7">
      <c r="A573" s="9"/>
      <c r="B573" s="51"/>
      <c r="C573" s="51"/>
      <c r="D573" s="10"/>
      <c r="E573" s="9"/>
      <c r="F573" s="9"/>
      <c r="G573" s="11"/>
    </row>
    <row r="574" spans="1:7">
      <c r="A574" s="9"/>
      <c r="B574" s="51"/>
      <c r="C574" s="51"/>
      <c r="D574" s="10"/>
      <c r="E574" s="9"/>
      <c r="F574" s="9"/>
      <c r="G574" s="11"/>
    </row>
    <row r="575" spans="1:7">
      <c r="A575" s="9"/>
      <c r="B575" s="51"/>
      <c r="C575" s="51"/>
      <c r="D575" s="10"/>
      <c r="E575" s="9"/>
      <c r="F575" s="9"/>
      <c r="G575" s="11"/>
    </row>
    <row r="576" spans="1:7">
      <c r="A576" s="9"/>
      <c r="B576" s="51"/>
      <c r="C576" s="51"/>
      <c r="D576" s="10"/>
      <c r="E576" s="9"/>
      <c r="F576" s="9"/>
      <c r="G576" s="11"/>
    </row>
    <row r="577" spans="1:7">
      <c r="A577" s="9"/>
      <c r="B577" s="51"/>
      <c r="C577" s="51"/>
      <c r="D577" s="10"/>
      <c r="E577" s="9"/>
      <c r="F577" s="9"/>
      <c r="G577" s="11"/>
    </row>
    <row r="578" spans="1:7">
      <c r="A578" s="9"/>
      <c r="B578" s="51"/>
      <c r="C578" s="51"/>
      <c r="D578" s="10"/>
      <c r="E578" s="9"/>
      <c r="F578" s="9"/>
      <c r="G578" s="11"/>
    </row>
    <row r="579" spans="1:7">
      <c r="A579" s="9"/>
      <c r="B579" s="51"/>
      <c r="C579" s="51"/>
      <c r="D579" s="10"/>
      <c r="E579" s="9"/>
      <c r="F579" s="9"/>
      <c r="G579" s="11"/>
    </row>
    <row r="580" spans="1:7">
      <c r="A580" s="9"/>
      <c r="B580" s="51"/>
      <c r="C580" s="51"/>
      <c r="D580" s="10"/>
      <c r="E580" s="9"/>
      <c r="F580" s="9"/>
      <c r="G580" s="11"/>
    </row>
    <row r="581" spans="1:7">
      <c r="A581" s="9"/>
      <c r="B581" s="51"/>
      <c r="C581" s="51"/>
      <c r="D581" s="10"/>
      <c r="E581" s="9"/>
      <c r="F581" s="9"/>
      <c r="G581" s="11"/>
    </row>
    <row r="582" spans="1:7">
      <c r="A582" s="9"/>
      <c r="B582" s="51"/>
      <c r="C582" s="51"/>
      <c r="D582" s="10"/>
      <c r="E582" s="9"/>
      <c r="F582" s="9"/>
      <c r="G582" s="11"/>
    </row>
    <row r="583" spans="1:7">
      <c r="A583" s="9"/>
      <c r="B583" s="51"/>
      <c r="C583" s="51"/>
      <c r="D583" s="10"/>
      <c r="E583" s="9"/>
      <c r="F583" s="9"/>
      <c r="G583" s="11"/>
    </row>
    <row r="584" spans="1:7">
      <c r="A584" s="9"/>
      <c r="B584" s="51"/>
      <c r="C584" s="51"/>
      <c r="D584" s="10"/>
      <c r="E584" s="9"/>
      <c r="F584" s="9"/>
      <c r="G584" s="11"/>
    </row>
    <row r="585" spans="1:7">
      <c r="A585" s="9"/>
      <c r="B585" s="51"/>
      <c r="C585" s="51"/>
      <c r="D585" s="10"/>
      <c r="E585" s="9"/>
      <c r="F585" s="9"/>
      <c r="G585" s="11"/>
    </row>
    <row r="586" spans="1:7">
      <c r="A586" s="9"/>
      <c r="B586" s="51"/>
      <c r="C586" s="51"/>
      <c r="D586" s="10"/>
      <c r="E586" s="9"/>
      <c r="F586" s="9"/>
      <c r="G586" s="11"/>
    </row>
    <row r="587" spans="1:7">
      <c r="A587" s="9"/>
      <c r="B587" s="51"/>
      <c r="C587" s="51"/>
      <c r="D587" s="10"/>
      <c r="E587" s="9"/>
      <c r="F587" s="9"/>
      <c r="G587" s="11"/>
    </row>
    <row r="588" spans="1:7">
      <c r="A588" s="9"/>
      <c r="B588" s="51"/>
      <c r="C588" s="51"/>
      <c r="D588" s="10"/>
      <c r="E588" s="9"/>
      <c r="F588" s="9"/>
      <c r="G588" s="11"/>
    </row>
    <row r="589" spans="1:7">
      <c r="A589" s="9"/>
      <c r="B589" s="51"/>
      <c r="C589" s="51"/>
      <c r="D589" s="10"/>
      <c r="E589" s="9"/>
      <c r="F589" s="9"/>
      <c r="G589" s="11"/>
    </row>
    <row r="590" spans="1:7">
      <c r="A590" s="9"/>
      <c r="B590" s="51"/>
      <c r="C590" s="51"/>
      <c r="D590" s="10"/>
      <c r="E590" s="9"/>
      <c r="F590" s="9"/>
      <c r="G590" s="11"/>
    </row>
    <row r="591" spans="1:7">
      <c r="A591" s="9"/>
      <c r="B591" s="51"/>
      <c r="C591" s="51"/>
      <c r="D591" s="10"/>
      <c r="E591" s="9"/>
      <c r="F591" s="9"/>
      <c r="G591" s="11"/>
    </row>
    <row r="592" spans="1:7">
      <c r="A592" s="9"/>
      <c r="B592" s="51"/>
      <c r="C592" s="51"/>
      <c r="D592" s="10"/>
      <c r="E592" s="9"/>
      <c r="F592" s="9"/>
      <c r="G592" s="11"/>
    </row>
    <row r="593" spans="1:7">
      <c r="A593" s="9"/>
      <c r="B593" s="51"/>
      <c r="C593" s="51"/>
      <c r="D593" s="10"/>
      <c r="E593" s="9"/>
      <c r="F593" s="9"/>
      <c r="G593" s="11"/>
    </row>
    <row r="594" spans="1:7">
      <c r="A594" s="9"/>
      <c r="B594" s="51"/>
      <c r="C594" s="51"/>
      <c r="D594" s="10"/>
      <c r="E594" s="9"/>
      <c r="F594" s="9"/>
      <c r="G594" s="11"/>
    </row>
    <row r="595" spans="1:7">
      <c r="A595" s="9"/>
      <c r="B595" s="51"/>
      <c r="C595" s="51"/>
      <c r="D595" s="10"/>
      <c r="E595" s="9"/>
      <c r="F595" s="9"/>
      <c r="G595" s="11"/>
    </row>
    <row r="596" spans="1:7">
      <c r="A596" s="9"/>
      <c r="B596" s="51"/>
      <c r="C596" s="51"/>
      <c r="D596" s="10"/>
      <c r="E596" s="9"/>
      <c r="F596" s="9"/>
      <c r="G596" s="11"/>
    </row>
    <row r="597" spans="1:7">
      <c r="A597" s="9"/>
      <c r="B597" s="51"/>
      <c r="C597" s="51"/>
      <c r="D597" s="10"/>
      <c r="E597" s="9"/>
      <c r="F597" s="9"/>
      <c r="G597" s="11"/>
    </row>
    <row r="598" spans="1:7">
      <c r="A598" s="9"/>
      <c r="B598" s="51"/>
      <c r="C598" s="51"/>
      <c r="D598" s="10"/>
      <c r="E598" s="9"/>
      <c r="F598" s="9"/>
      <c r="G598" s="11"/>
    </row>
    <row r="599" spans="1:7">
      <c r="A599" s="9"/>
      <c r="B599" s="51"/>
      <c r="C599" s="51"/>
      <c r="D599" s="10"/>
      <c r="E599" s="9"/>
      <c r="F599" s="9"/>
      <c r="G599" s="11"/>
    </row>
    <row r="600" spans="1:7">
      <c r="A600" s="9"/>
      <c r="B600" s="51"/>
      <c r="C600" s="51"/>
      <c r="D600" s="10"/>
      <c r="E600" s="9"/>
      <c r="F600" s="9"/>
      <c r="G600" s="11"/>
    </row>
    <row r="601" spans="1:7">
      <c r="A601" s="9"/>
      <c r="B601" s="51"/>
      <c r="C601" s="51"/>
      <c r="D601" s="10"/>
      <c r="E601" s="9"/>
      <c r="F601" s="9"/>
      <c r="G601" s="11"/>
    </row>
    <row r="602" spans="1:7">
      <c r="A602" s="9"/>
      <c r="B602" s="51"/>
      <c r="C602" s="51"/>
      <c r="D602" s="10"/>
      <c r="E602" s="9"/>
      <c r="F602" s="9"/>
      <c r="G602" s="11"/>
    </row>
    <row r="603" spans="1:7">
      <c r="A603" s="9"/>
      <c r="B603" s="51"/>
      <c r="C603" s="51"/>
      <c r="D603" s="10"/>
      <c r="E603" s="9"/>
      <c r="F603" s="9"/>
      <c r="G603" s="11"/>
    </row>
    <row r="604" spans="1:7">
      <c r="A604" s="9"/>
      <c r="B604" s="51"/>
      <c r="C604" s="51"/>
      <c r="D604" s="10"/>
      <c r="E604" s="9"/>
      <c r="F604" s="9"/>
      <c r="G604" s="11"/>
    </row>
    <row r="605" spans="1:7">
      <c r="A605" s="9"/>
      <c r="B605" s="51"/>
      <c r="C605" s="51"/>
      <c r="D605" s="10"/>
      <c r="E605" s="9"/>
      <c r="F605" s="9"/>
      <c r="G605" s="11"/>
    </row>
    <row r="606" spans="1:7">
      <c r="A606" s="9"/>
      <c r="B606" s="51"/>
      <c r="C606" s="51"/>
      <c r="D606" s="10"/>
      <c r="E606" s="9"/>
      <c r="F606" s="9"/>
      <c r="G606" s="11"/>
    </row>
    <row r="607" spans="1:7">
      <c r="A607" s="9"/>
      <c r="B607" s="51"/>
      <c r="C607" s="51"/>
      <c r="D607" s="10"/>
      <c r="E607" s="9"/>
      <c r="F607" s="9"/>
      <c r="G607" s="11"/>
    </row>
    <row r="608" spans="1:7">
      <c r="A608" s="9"/>
      <c r="B608" s="51"/>
      <c r="C608" s="51"/>
      <c r="D608" s="10"/>
      <c r="E608" s="9"/>
      <c r="F608" s="9"/>
      <c r="G608" s="11"/>
    </row>
    <row r="609" spans="1:7">
      <c r="A609" s="9"/>
      <c r="B609" s="51"/>
      <c r="C609" s="51"/>
      <c r="D609" s="10"/>
      <c r="E609" s="9"/>
      <c r="F609" s="9"/>
      <c r="G609" s="11"/>
    </row>
    <row r="610" spans="1:7">
      <c r="A610" s="9"/>
      <c r="B610" s="51"/>
      <c r="C610" s="51"/>
      <c r="D610" s="10"/>
      <c r="E610" s="9"/>
      <c r="F610" s="9"/>
      <c r="G610" s="11"/>
    </row>
    <row r="611" spans="1:7">
      <c r="A611" s="9"/>
      <c r="B611" s="51"/>
      <c r="C611" s="51"/>
      <c r="D611" s="10"/>
      <c r="E611" s="9"/>
      <c r="F611" s="9"/>
      <c r="G611" s="11"/>
    </row>
    <row r="612" spans="1:7">
      <c r="A612" s="9"/>
      <c r="B612" s="51"/>
      <c r="C612" s="51"/>
      <c r="D612" s="10"/>
      <c r="E612" s="9"/>
      <c r="F612" s="9"/>
      <c r="G612" s="11"/>
    </row>
    <row r="613" spans="1:7">
      <c r="A613" s="9"/>
      <c r="B613" s="51"/>
      <c r="C613" s="51"/>
      <c r="D613" s="10"/>
      <c r="E613" s="9"/>
      <c r="F613" s="9"/>
      <c r="G613" s="11"/>
    </row>
    <row r="614" spans="1:7">
      <c r="A614" s="9"/>
      <c r="B614" s="51"/>
      <c r="C614" s="51"/>
      <c r="D614" s="10"/>
      <c r="E614" s="9"/>
      <c r="F614" s="9"/>
      <c r="G614" s="11"/>
    </row>
    <row r="615" spans="1:7">
      <c r="A615" s="9"/>
      <c r="B615" s="51"/>
      <c r="C615" s="51"/>
      <c r="D615" s="10"/>
      <c r="E615" s="9"/>
      <c r="F615" s="9"/>
      <c r="G615" s="11"/>
    </row>
    <row r="616" spans="1:7">
      <c r="A616" s="9"/>
      <c r="B616" s="51"/>
      <c r="C616" s="51"/>
      <c r="D616" s="10"/>
      <c r="E616" s="9"/>
      <c r="F616" s="9"/>
      <c r="G616" s="11"/>
    </row>
    <row r="617" spans="1:7">
      <c r="A617" s="9"/>
      <c r="B617" s="51"/>
      <c r="C617" s="51"/>
      <c r="D617" s="10"/>
      <c r="E617" s="9"/>
      <c r="F617" s="9"/>
      <c r="G617" s="11"/>
    </row>
    <row r="618" spans="1:7">
      <c r="A618" s="9"/>
      <c r="B618" s="51"/>
      <c r="C618" s="51"/>
      <c r="D618" s="10"/>
      <c r="E618" s="9"/>
      <c r="F618" s="9"/>
      <c r="G618" s="11"/>
    </row>
    <row r="619" spans="1:7">
      <c r="A619" s="9"/>
      <c r="B619" s="51"/>
      <c r="C619" s="51"/>
      <c r="D619" s="10"/>
      <c r="E619" s="9"/>
      <c r="F619" s="9"/>
      <c r="G619" s="11"/>
    </row>
    <row r="620" spans="1:7">
      <c r="A620" s="9"/>
      <c r="B620" s="51"/>
      <c r="C620" s="51"/>
      <c r="D620" s="10"/>
      <c r="E620" s="9"/>
      <c r="F620" s="9"/>
      <c r="G620" s="11"/>
    </row>
    <row r="621" spans="1:7">
      <c r="A621" s="9"/>
      <c r="B621" s="51"/>
      <c r="C621" s="51"/>
      <c r="D621" s="10"/>
      <c r="E621" s="9"/>
      <c r="F621" s="9"/>
      <c r="G621" s="11"/>
    </row>
    <row r="622" spans="1:7">
      <c r="A622" s="9"/>
      <c r="B622" s="51"/>
      <c r="C622" s="51"/>
      <c r="D622" s="10"/>
      <c r="E622" s="9"/>
      <c r="F622" s="9"/>
      <c r="G622" s="11"/>
    </row>
    <row r="623" spans="1:7">
      <c r="A623" s="9"/>
      <c r="B623" s="51"/>
      <c r="C623" s="51"/>
      <c r="D623" s="10"/>
      <c r="E623" s="9"/>
      <c r="F623" s="9"/>
      <c r="G623" s="11"/>
    </row>
    <row r="624" spans="1:7">
      <c r="A624" s="9"/>
      <c r="B624" s="51"/>
      <c r="C624" s="51"/>
      <c r="D624" s="10"/>
      <c r="E624" s="9"/>
      <c r="F624" s="9"/>
      <c r="G624" s="11"/>
    </row>
    <row r="625" spans="1:7">
      <c r="A625" s="9"/>
      <c r="B625" s="51"/>
      <c r="C625" s="51"/>
      <c r="D625" s="10"/>
      <c r="E625" s="9"/>
      <c r="F625" s="9"/>
      <c r="G625" s="11"/>
    </row>
    <row r="626" spans="1:7">
      <c r="A626" s="9"/>
      <c r="B626" s="51"/>
      <c r="C626" s="51"/>
      <c r="D626" s="10"/>
      <c r="E626" s="9"/>
      <c r="F626" s="9"/>
      <c r="G626" s="11"/>
    </row>
    <row r="627" spans="1:7">
      <c r="A627" s="9"/>
      <c r="B627" s="51"/>
      <c r="C627" s="51"/>
      <c r="D627" s="10"/>
      <c r="E627" s="9"/>
      <c r="F627" s="9"/>
      <c r="G627" s="11"/>
    </row>
    <row r="628" spans="1:7">
      <c r="A628" s="9"/>
      <c r="B628" s="51"/>
      <c r="C628" s="51"/>
      <c r="D628" s="10"/>
      <c r="E628" s="9"/>
      <c r="F628" s="9"/>
      <c r="G628" s="11"/>
    </row>
    <row r="629" spans="1:7">
      <c r="A629" s="9"/>
      <c r="B629" s="51"/>
      <c r="C629" s="51"/>
      <c r="D629" s="10"/>
      <c r="E629" s="9"/>
      <c r="F629" s="9"/>
      <c r="G629" s="11"/>
    </row>
    <row r="630" spans="1:7">
      <c r="A630" s="9"/>
      <c r="B630" s="51"/>
      <c r="C630" s="51"/>
      <c r="D630" s="10"/>
      <c r="E630" s="9"/>
      <c r="F630" s="9"/>
      <c r="G630" s="11"/>
    </row>
    <row r="631" spans="1:7">
      <c r="A631" s="9"/>
      <c r="B631" s="51"/>
      <c r="C631" s="51"/>
      <c r="D631" s="10"/>
      <c r="E631" s="9"/>
      <c r="F631" s="9"/>
      <c r="G631" s="11"/>
    </row>
    <row r="632" spans="1:7">
      <c r="A632" s="9"/>
      <c r="B632" s="51"/>
      <c r="C632" s="51"/>
      <c r="D632" s="10"/>
      <c r="E632" s="9"/>
      <c r="F632" s="9"/>
      <c r="G632" s="11"/>
    </row>
    <row r="633" spans="1:7">
      <c r="A633" s="9"/>
      <c r="B633" s="51"/>
      <c r="C633" s="51"/>
      <c r="D633" s="10"/>
      <c r="E633" s="9"/>
      <c r="F633" s="9"/>
      <c r="G633" s="11"/>
    </row>
    <row r="634" spans="1:7">
      <c r="A634" s="9"/>
      <c r="B634" s="51"/>
      <c r="C634" s="51"/>
      <c r="D634" s="10"/>
      <c r="E634" s="9"/>
      <c r="F634" s="9"/>
      <c r="G634" s="11"/>
    </row>
    <row r="635" spans="1:7">
      <c r="A635" s="9"/>
      <c r="B635" s="51"/>
      <c r="C635" s="51"/>
      <c r="D635" s="10"/>
      <c r="E635" s="9"/>
      <c r="F635" s="9"/>
      <c r="G635" s="11"/>
    </row>
    <row r="636" spans="1:7">
      <c r="A636" s="9"/>
      <c r="B636" s="51"/>
      <c r="C636" s="51"/>
      <c r="D636" s="10"/>
      <c r="E636" s="9"/>
      <c r="F636" s="9"/>
      <c r="G636" s="11"/>
    </row>
    <row r="637" spans="1:7">
      <c r="A637" s="9"/>
      <c r="B637" s="51"/>
      <c r="C637" s="51"/>
      <c r="D637" s="10"/>
      <c r="E637" s="9"/>
      <c r="F637" s="9"/>
      <c r="G637" s="11"/>
    </row>
    <row r="638" spans="1:7">
      <c r="A638" s="9"/>
      <c r="B638" s="51"/>
      <c r="C638" s="51"/>
      <c r="D638" s="10"/>
      <c r="E638" s="9"/>
      <c r="F638" s="9"/>
      <c r="G638" s="11"/>
    </row>
    <row r="639" spans="1:7">
      <c r="A639" s="9"/>
      <c r="B639" s="51"/>
      <c r="C639" s="51"/>
      <c r="D639" s="10"/>
      <c r="E639" s="9"/>
      <c r="F639" s="9"/>
      <c r="G639" s="11"/>
    </row>
    <row r="640" spans="1:7">
      <c r="A640" s="9"/>
      <c r="B640" s="51"/>
      <c r="C640" s="51"/>
      <c r="D640" s="10"/>
      <c r="E640" s="9"/>
      <c r="F640" s="9"/>
      <c r="G640" s="11"/>
    </row>
    <row r="641" spans="1:7">
      <c r="A641" s="9"/>
      <c r="B641" s="51"/>
      <c r="C641" s="51"/>
      <c r="D641" s="10"/>
      <c r="E641" s="9"/>
      <c r="F641" s="9"/>
      <c r="G641" s="11"/>
    </row>
    <row r="642" spans="1:7">
      <c r="A642" s="9"/>
      <c r="B642" s="51"/>
      <c r="C642" s="51"/>
      <c r="D642" s="10"/>
      <c r="E642" s="9"/>
      <c r="F642" s="9"/>
      <c r="G642" s="11"/>
    </row>
    <row r="643" spans="1:7">
      <c r="A643" s="9"/>
      <c r="B643" s="51"/>
      <c r="C643" s="51"/>
      <c r="D643" s="10"/>
      <c r="E643" s="9"/>
      <c r="F643" s="9"/>
      <c r="G643" s="11"/>
    </row>
    <row r="644" spans="1:7">
      <c r="A644" s="9"/>
      <c r="B644" s="51"/>
      <c r="C644" s="51"/>
      <c r="D644" s="10"/>
      <c r="E644" s="9"/>
      <c r="F644" s="9"/>
      <c r="G644" s="11"/>
    </row>
    <row r="645" spans="1:7">
      <c r="A645" s="9"/>
      <c r="B645" s="51"/>
      <c r="C645" s="51"/>
      <c r="D645" s="10"/>
      <c r="E645" s="9"/>
      <c r="F645" s="9"/>
      <c r="G645" s="11"/>
    </row>
    <row r="646" spans="1:7">
      <c r="A646" s="9"/>
      <c r="B646" s="51"/>
      <c r="C646" s="51"/>
      <c r="D646" s="10"/>
      <c r="E646" s="9"/>
      <c r="F646" s="9"/>
      <c r="G646" s="11"/>
    </row>
    <row r="647" spans="1:7">
      <c r="A647" s="9"/>
      <c r="B647" s="51"/>
      <c r="C647" s="51"/>
      <c r="D647" s="10"/>
      <c r="E647" s="9"/>
      <c r="F647" s="9"/>
      <c r="G647" s="11"/>
    </row>
    <row r="648" spans="1:7">
      <c r="A648" s="9"/>
      <c r="B648" s="51"/>
      <c r="C648" s="51"/>
      <c r="D648" s="10"/>
      <c r="E648" s="9"/>
      <c r="F648" s="9"/>
      <c r="G648" s="11"/>
    </row>
    <row r="649" spans="1:7">
      <c r="A649" s="9"/>
      <c r="B649" s="51"/>
      <c r="C649" s="51"/>
      <c r="D649" s="10"/>
      <c r="E649" s="9"/>
      <c r="F649" s="9"/>
      <c r="G649" s="11"/>
    </row>
    <row r="650" spans="1:7">
      <c r="A650" s="9"/>
      <c r="B650" s="51"/>
      <c r="C650" s="51"/>
      <c r="D650" s="10"/>
      <c r="E650" s="9"/>
      <c r="F650" s="9"/>
      <c r="G650" s="11"/>
    </row>
    <row r="651" spans="1:7">
      <c r="A651" s="9"/>
      <c r="B651" s="51"/>
      <c r="C651" s="51"/>
      <c r="D651" s="10"/>
      <c r="E651" s="9"/>
      <c r="F651" s="9"/>
      <c r="G651" s="11"/>
    </row>
    <row r="652" spans="1:7">
      <c r="A652" s="9"/>
      <c r="B652" s="51"/>
      <c r="C652" s="51"/>
      <c r="D652" s="10"/>
      <c r="E652" s="9"/>
      <c r="F652" s="9"/>
      <c r="G652" s="11"/>
    </row>
    <row r="653" spans="1:7">
      <c r="A653" s="9"/>
      <c r="B653" s="51"/>
      <c r="C653" s="51"/>
      <c r="D653" s="10"/>
      <c r="E653" s="9"/>
      <c r="F653" s="9"/>
      <c r="G653" s="11"/>
    </row>
    <row r="654" spans="1:7">
      <c r="A654" s="9"/>
      <c r="B654" s="51"/>
      <c r="C654" s="51"/>
      <c r="D654" s="10"/>
      <c r="E654" s="9"/>
      <c r="F654" s="9"/>
      <c r="G654" s="11"/>
    </row>
    <row r="655" spans="1:7">
      <c r="A655" s="9"/>
      <c r="B655" s="51"/>
      <c r="C655" s="51"/>
      <c r="D655" s="10"/>
      <c r="E655" s="9"/>
      <c r="F655" s="9"/>
      <c r="G655" s="11"/>
    </row>
    <row r="656" spans="1:7">
      <c r="A656" s="9"/>
      <c r="B656" s="51"/>
      <c r="C656" s="51"/>
      <c r="D656" s="10"/>
      <c r="E656" s="9"/>
      <c r="F656" s="9"/>
      <c r="G656" s="11"/>
    </row>
    <row r="657" spans="1:7">
      <c r="A657" s="9"/>
      <c r="B657" s="51"/>
      <c r="C657" s="51"/>
      <c r="D657" s="10"/>
      <c r="E657" s="9"/>
      <c r="F657" s="9"/>
      <c r="G657" s="11"/>
    </row>
    <row r="658" spans="1:7">
      <c r="A658" s="9"/>
      <c r="B658" s="51"/>
      <c r="C658" s="51"/>
      <c r="D658" s="10"/>
      <c r="E658" s="9"/>
      <c r="F658" s="9"/>
      <c r="G658" s="11"/>
    </row>
    <row r="659" spans="1:7">
      <c r="A659" s="9"/>
      <c r="B659" s="51"/>
      <c r="C659" s="51"/>
      <c r="D659" s="10"/>
      <c r="E659" s="9"/>
      <c r="F659" s="9"/>
      <c r="G659" s="11"/>
    </row>
    <row r="660" spans="1:7">
      <c r="A660" s="9"/>
      <c r="B660" s="51"/>
      <c r="C660" s="51"/>
      <c r="D660" s="10"/>
      <c r="E660" s="9"/>
      <c r="F660" s="9"/>
      <c r="G660" s="11"/>
    </row>
    <row r="661" spans="1:7">
      <c r="A661" s="9"/>
      <c r="B661" s="51"/>
      <c r="C661" s="51"/>
      <c r="D661" s="10"/>
      <c r="E661" s="9"/>
      <c r="F661" s="9"/>
      <c r="G661" s="11"/>
    </row>
    <row r="662" spans="1:7">
      <c r="A662" s="9"/>
      <c r="B662" s="51"/>
      <c r="C662" s="51"/>
      <c r="D662" s="10"/>
      <c r="E662" s="9"/>
      <c r="F662" s="9"/>
      <c r="G662" s="11"/>
    </row>
    <row r="663" spans="1:7">
      <c r="A663" s="9"/>
      <c r="B663" s="51"/>
      <c r="C663" s="51"/>
      <c r="D663" s="10"/>
      <c r="E663" s="9"/>
      <c r="F663" s="9"/>
      <c r="G663" s="11"/>
    </row>
    <row r="664" spans="1:7">
      <c r="A664" s="9"/>
      <c r="B664" s="51"/>
      <c r="C664" s="51"/>
      <c r="D664" s="10"/>
      <c r="E664" s="9"/>
      <c r="F664" s="9"/>
      <c r="G664" s="11"/>
    </row>
    <row r="665" spans="1:7">
      <c r="A665" s="9"/>
      <c r="B665" s="51"/>
      <c r="C665" s="51"/>
      <c r="D665" s="10"/>
      <c r="E665" s="9"/>
      <c r="F665" s="9"/>
      <c r="G665" s="11"/>
    </row>
    <row r="666" spans="1:7">
      <c r="A666" s="9"/>
      <c r="B666" s="51"/>
      <c r="C666" s="51"/>
      <c r="D666" s="10"/>
      <c r="E666" s="9"/>
      <c r="F666" s="9"/>
      <c r="G666" s="11"/>
    </row>
    <row r="667" spans="1:7">
      <c r="A667" s="9"/>
      <c r="B667" s="51"/>
      <c r="C667" s="51"/>
      <c r="D667" s="10"/>
      <c r="E667" s="9"/>
      <c r="F667" s="9"/>
      <c r="G667" s="11"/>
    </row>
    <row r="668" spans="1:7">
      <c r="A668" s="9"/>
      <c r="B668" s="51"/>
      <c r="C668" s="51"/>
      <c r="D668" s="10"/>
      <c r="E668" s="9"/>
      <c r="F668" s="9"/>
      <c r="G668" s="11"/>
    </row>
    <row r="669" spans="1:7">
      <c r="A669" s="9"/>
      <c r="B669" s="51"/>
      <c r="C669" s="51"/>
      <c r="D669" s="10"/>
      <c r="E669" s="9"/>
      <c r="F669" s="9"/>
      <c r="G669" s="11"/>
    </row>
    <row r="670" spans="1:7">
      <c r="A670" s="9"/>
      <c r="B670" s="51"/>
      <c r="C670" s="51"/>
      <c r="D670" s="10"/>
      <c r="E670" s="9"/>
      <c r="F670" s="9"/>
      <c r="G670" s="11"/>
    </row>
    <row r="671" spans="1:7">
      <c r="A671" s="9"/>
      <c r="B671" s="51"/>
      <c r="C671" s="51"/>
      <c r="D671" s="10"/>
      <c r="E671" s="9"/>
      <c r="F671" s="9"/>
      <c r="G671" s="11"/>
    </row>
    <row r="672" spans="1:7">
      <c r="A672" s="9"/>
      <c r="B672" s="51"/>
      <c r="C672" s="51"/>
      <c r="D672" s="10"/>
      <c r="E672" s="9"/>
      <c r="F672" s="9"/>
      <c r="G672" s="11"/>
    </row>
    <row r="673" spans="1:7">
      <c r="A673" s="9"/>
      <c r="B673" s="51"/>
      <c r="C673" s="51"/>
      <c r="D673" s="10"/>
      <c r="E673" s="9"/>
      <c r="F673" s="9"/>
      <c r="G673" s="11"/>
    </row>
    <row r="674" spans="1:7">
      <c r="A674" s="9"/>
      <c r="B674" s="51"/>
      <c r="C674" s="51"/>
      <c r="D674" s="10"/>
      <c r="E674" s="9"/>
      <c r="F674" s="9"/>
      <c r="G674" s="11"/>
    </row>
    <row r="675" spans="1:7">
      <c r="A675" s="9"/>
      <c r="B675" s="51"/>
      <c r="C675" s="51"/>
      <c r="D675" s="10"/>
      <c r="E675" s="9"/>
      <c r="F675" s="9"/>
      <c r="G675" s="11"/>
    </row>
    <row r="676" spans="1:7">
      <c r="A676" s="9"/>
      <c r="B676" s="51"/>
      <c r="C676" s="51"/>
      <c r="D676" s="10"/>
      <c r="E676" s="9"/>
      <c r="F676" s="9"/>
      <c r="G676" s="11"/>
    </row>
    <row r="677" spans="1:7">
      <c r="A677" s="9"/>
      <c r="B677" s="51"/>
      <c r="C677" s="51"/>
      <c r="D677" s="10"/>
      <c r="E677" s="9"/>
      <c r="F677" s="9"/>
      <c r="G677" s="11"/>
    </row>
    <row r="678" spans="1:7">
      <c r="A678" s="9"/>
      <c r="B678" s="51"/>
      <c r="C678" s="51"/>
      <c r="D678" s="10"/>
      <c r="E678" s="9"/>
      <c r="F678" s="9"/>
      <c r="G678" s="11"/>
    </row>
    <row r="679" spans="1:7">
      <c r="A679" s="9"/>
      <c r="B679" s="51"/>
      <c r="C679" s="51"/>
      <c r="D679" s="10"/>
      <c r="E679" s="9"/>
      <c r="F679" s="9"/>
      <c r="G679" s="11"/>
    </row>
    <row r="680" spans="1:7">
      <c r="A680" s="9"/>
      <c r="B680" s="51"/>
      <c r="C680" s="51"/>
      <c r="D680" s="10"/>
      <c r="E680" s="9"/>
      <c r="F680" s="9"/>
      <c r="G680" s="11"/>
    </row>
    <row r="681" spans="1:7">
      <c r="A681" s="9"/>
      <c r="B681" s="51"/>
      <c r="C681" s="51"/>
      <c r="D681" s="10"/>
      <c r="E681" s="9"/>
      <c r="F681" s="9"/>
      <c r="G681" s="11"/>
    </row>
    <row r="682" spans="1:7">
      <c r="A682" s="9"/>
      <c r="B682" s="51"/>
      <c r="C682" s="51"/>
      <c r="D682" s="10"/>
      <c r="E682" s="9"/>
      <c r="F682" s="9"/>
      <c r="G682" s="11"/>
    </row>
    <row r="683" spans="1:7">
      <c r="A683" s="9"/>
      <c r="B683" s="51"/>
      <c r="C683" s="51"/>
      <c r="D683" s="10"/>
      <c r="E683" s="9"/>
      <c r="F683" s="9"/>
      <c r="G683" s="11"/>
    </row>
    <row r="684" spans="1:7">
      <c r="A684" s="9"/>
      <c r="B684" s="51"/>
      <c r="C684" s="51"/>
      <c r="D684" s="10"/>
      <c r="E684" s="9"/>
      <c r="F684" s="9"/>
      <c r="G684" s="11"/>
    </row>
    <row r="685" spans="1:7">
      <c r="A685" s="9"/>
      <c r="B685" s="51"/>
      <c r="C685" s="51"/>
      <c r="D685" s="10"/>
      <c r="E685" s="9"/>
      <c r="F685" s="9"/>
      <c r="G685" s="11"/>
    </row>
    <row r="686" spans="1:7">
      <c r="A686" s="9"/>
      <c r="B686" s="51"/>
      <c r="C686" s="51"/>
      <c r="D686" s="10"/>
      <c r="E686" s="9"/>
      <c r="F686" s="9"/>
      <c r="G686" s="11"/>
    </row>
    <row r="687" spans="1:7">
      <c r="A687" s="9"/>
      <c r="B687" s="51"/>
      <c r="C687" s="51"/>
      <c r="D687" s="10"/>
      <c r="E687" s="9"/>
      <c r="F687" s="9"/>
      <c r="G687" s="11"/>
    </row>
    <row r="688" spans="1:7">
      <c r="A688" s="9"/>
      <c r="B688" s="51"/>
      <c r="C688" s="51"/>
      <c r="D688" s="10"/>
      <c r="E688" s="9"/>
      <c r="F688" s="9"/>
      <c r="G688" s="11"/>
    </row>
    <row r="689" spans="1:7">
      <c r="A689" s="9"/>
      <c r="B689" s="51"/>
      <c r="C689" s="51"/>
      <c r="D689" s="10"/>
      <c r="E689" s="9"/>
      <c r="F689" s="9"/>
      <c r="G689" s="11"/>
    </row>
    <row r="690" spans="1:7">
      <c r="A690" s="9"/>
      <c r="B690" s="51"/>
      <c r="C690" s="51"/>
      <c r="D690" s="10"/>
      <c r="E690" s="9"/>
      <c r="F690" s="9"/>
      <c r="G690" s="11"/>
    </row>
    <row r="691" spans="1:7">
      <c r="A691" s="9"/>
      <c r="B691" s="51"/>
      <c r="C691" s="51"/>
      <c r="D691" s="10"/>
      <c r="E691" s="9"/>
      <c r="F691" s="9"/>
      <c r="G691" s="11"/>
    </row>
    <row r="692" spans="1:7">
      <c r="A692" s="9"/>
      <c r="B692" s="51"/>
      <c r="C692" s="51"/>
      <c r="D692" s="10"/>
      <c r="E692" s="9"/>
      <c r="F692" s="9"/>
      <c r="G692" s="11"/>
    </row>
    <row r="693" spans="1:7">
      <c r="A693" s="9"/>
      <c r="B693" s="51"/>
      <c r="C693" s="51"/>
      <c r="D693" s="10"/>
      <c r="E693" s="9"/>
      <c r="F693" s="9"/>
      <c r="G693" s="11"/>
    </row>
    <row r="694" spans="1:7">
      <c r="A694" s="9"/>
      <c r="B694" s="51"/>
      <c r="C694" s="51"/>
      <c r="D694" s="10"/>
      <c r="E694" s="9"/>
      <c r="F694" s="9"/>
      <c r="G694" s="11"/>
    </row>
    <row r="695" spans="1:7">
      <c r="A695" s="9"/>
      <c r="B695" s="51"/>
      <c r="C695" s="51"/>
      <c r="D695" s="10"/>
      <c r="E695" s="9"/>
      <c r="F695" s="9"/>
      <c r="G695" s="11"/>
    </row>
    <row r="696" spans="1:7">
      <c r="A696" s="9"/>
      <c r="B696" s="51"/>
      <c r="C696" s="51"/>
      <c r="D696" s="10"/>
      <c r="E696" s="9"/>
      <c r="F696" s="9"/>
      <c r="G696" s="11"/>
    </row>
    <row r="697" spans="1:7">
      <c r="A697" s="9"/>
      <c r="B697" s="51"/>
      <c r="C697" s="51"/>
      <c r="D697" s="10"/>
      <c r="E697" s="9"/>
      <c r="F697" s="9"/>
      <c r="G697" s="11"/>
    </row>
    <row r="698" spans="1:7">
      <c r="A698" s="9"/>
      <c r="B698" s="51"/>
      <c r="C698" s="51"/>
      <c r="D698" s="10"/>
      <c r="E698" s="9"/>
      <c r="F698" s="9"/>
      <c r="G698" s="11"/>
    </row>
    <row r="699" spans="1:7">
      <c r="A699" s="9"/>
      <c r="B699" s="51"/>
      <c r="C699" s="51"/>
      <c r="D699" s="10"/>
      <c r="E699" s="9"/>
      <c r="F699" s="9"/>
      <c r="G699" s="11"/>
    </row>
    <row r="700" spans="1:7">
      <c r="A700" s="9"/>
      <c r="B700" s="51"/>
      <c r="C700" s="51"/>
      <c r="D700" s="10"/>
      <c r="E700" s="9"/>
      <c r="F700" s="9"/>
      <c r="G700" s="11"/>
    </row>
    <row r="701" spans="1:7">
      <c r="A701" s="9"/>
      <c r="B701" s="51"/>
      <c r="C701" s="51"/>
      <c r="D701" s="10"/>
      <c r="E701" s="9"/>
      <c r="F701" s="9"/>
      <c r="G701" s="11"/>
    </row>
    <row r="702" spans="1:7">
      <c r="A702" s="9"/>
      <c r="B702" s="51"/>
      <c r="C702" s="51"/>
      <c r="D702" s="10"/>
      <c r="E702" s="9"/>
      <c r="F702" s="9"/>
      <c r="G702" s="11"/>
    </row>
    <row r="703" spans="1:7">
      <c r="A703" s="9"/>
      <c r="B703" s="51"/>
      <c r="C703" s="51"/>
      <c r="D703" s="10"/>
      <c r="E703" s="9"/>
      <c r="F703" s="9"/>
      <c r="G703" s="11"/>
    </row>
    <row r="704" spans="1:7">
      <c r="A704" s="9"/>
      <c r="B704" s="51"/>
      <c r="C704" s="51"/>
      <c r="D704" s="10"/>
      <c r="E704" s="9"/>
      <c r="F704" s="9"/>
      <c r="G704" s="11"/>
    </row>
    <row r="705" spans="1:7">
      <c r="A705" s="9"/>
      <c r="B705" s="51"/>
      <c r="C705" s="51"/>
      <c r="D705" s="10"/>
      <c r="E705" s="9"/>
      <c r="F705" s="9"/>
      <c r="G705" s="11"/>
    </row>
    <row r="706" spans="1:7">
      <c r="A706" s="9"/>
      <c r="B706" s="51"/>
      <c r="C706" s="51"/>
      <c r="D706" s="10"/>
      <c r="E706" s="9"/>
      <c r="F706" s="9"/>
      <c r="G706" s="11"/>
    </row>
    <row r="707" spans="1:7">
      <c r="A707" s="9"/>
      <c r="B707" s="51"/>
      <c r="C707" s="51"/>
      <c r="D707" s="10"/>
      <c r="E707" s="9"/>
      <c r="F707" s="9"/>
      <c r="G707" s="11"/>
    </row>
    <row r="708" spans="1:7">
      <c r="A708" s="9"/>
      <c r="B708" s="51"/>
      <c r="C708" s="51"/>
      <c r="D708" s="10"/>
      <c r="E708" s="9"/>
      <c r="F708" s="9"/>
      <c r="G708" s="11"/>
    </row>
    <row r="709" spans="1:7">
      <c r="A709" s="9"/>
      <c r="B709" s="51"/>
      <c r="C709" s="51"/>
      <c r="D709" s="10"/>
      <c r="E709" s="9"/>
      <c r="F709" s="9"/>
      <c r="G709" s="11"/>
    </row>
    <row r="710" spans="1:7">
      <c r="A710" s="9"/>
      <c r="B710" s="51"/>
      <c r="C710" s="51"/>
      <c r="D710" s="10"/>
      <c r="E710" s="9"/>
      <c r="F710" s="9"/>
      <c r="G710" s="11"/>
    </row>
    <row r="711" spans="1:7">
      <c r="A711" s="9"/>
      <c r="B711" s="51"/>
      <c r="C711" s="51"/>
      <c r="D711" s="10"/>
      <c r="E711" s="9"/>
      <c r="F711" s="9"/>
      <c r="G711" s="11"/>
    </row>
    <row r="712" spans="1:7">
      <c r="A712" s="9"/>
      <c r="B712" s="51"/>
      <c r="C712" s="51"/>
      <c r="D712" s="10"/>
      <c r="E712" s="9"/>
      <c r="F712" s="9"/>
      <c r="G712" s="11"/>
    </row>
    <row r="713" spans="1:7">
      <c r="A713" s="9"/>
      <c r="B713" s="51"/>
      <c r="C713" s="51"/>
      <c r="D713" s="10"/>
      <c r="E713" s="9"/>
      <c r="F713" s="9"/>
      <c r="G713" s="11"/>
    </row>
    <row r="714" spans="1:7">
      <c r="A714" s="9"/>
      <c r="B714" s="51"/>
      <c r="C714" s="51"/>
      <c r="D714" s="10"/>
      <c r="E714" s="9"/>
      <c r="F714" s="9"/>
      <c r="G714" s="11"/>
    </row>
    <row r="715" spans="1:7">
      <c r="A715" s="9"/>
      <c r="B715" s="51"/>
      <c r="C715" s="51"/>
      <c r="D715" s="10"/>
      <c r="E715" s="9"/>
      <c r="F715" s="9"/>
      <c r="G715" s="11"/>
    </row>
    <row r="716" spans="1:7">
      <c r="A716" s="9"/>
      <c r="B716" s="51"/>
      <c r="C716" s="51"/>
      <c r="D716" s="10"/>
      <c r="E716" s="9"/>
      <c r="F716" s="9"/>
      <c r="G716" s="11"/>
    </row>
    <row r="717" spans="1:7">
      <c r="A717" s="9"/>
      <c r="B717" s="51"/>
      <c r="C717" s="51"/>
      <c r="D717" s="10"/>
      <c r="E717" s="9"/>
      <c r="F717" s="9"/>
      <c r="G717" s="11"/>
    </row>
    <row r="718" spans="1:7">
      <c r="A718" s="9"/>
      <c r="B718" s="51"/>
      <c r="C718" s="51"/>
      <c r="D718" s="10"/>
      <c r="E718" s="9"/>
      <c r="F718" s="9"/>
      <c r="G718" s="11"/>
    </row>
    <row r="719" spans="1:7">
      <c r="A719" s="9"/>
      <c r="B719" s="51"/>
      <c r="C719" s="51"/>
      <c r="D719" s="10"/>
      <c r="E719" s="9"/>
      <c r="F719" s="9"/>
      <c r="G719" s="11"/>
    </row>
    <row r="720" spans="1:7">
      <c r="A720" s="9"/>
      <c r="B720" s="51"/>
      <c r="C720" s="51"/>
      <c r="D720" s="10"/>
      <c r="E720" s="9"/>
      <c r="F720" s="9"/>
      <c r="G720" s="11"/>
    </row>
    <row r="721" spans="1:7">
      <c r="A721" s="9"/>
      <c r="B721" s="51"/>
      <c r="C721" s="51"/>
      <c r="D721" s="10"/>
      <c r="E721" s="9"/>
      <c r="F721" s="9"/>
      <c r="G721" s="11"/>
    </row>
    <row r="722" spans="1:7">
      <c r="A722" s="9"/>
      <c r="B722" s="51"/>
      <c r="C722" s="51"/>
      <c r="D722" s="10"/>
      <c r="E722" s="9"/>
      <c r="F722" s="9"/>
      <c r="G722" s="11"/>
    </row>
    <row r="723" spans="1:7">
      <c r="A723" s="9"/>
      <c r="B723" s="51"/>
      <c r="C723" s="51"/>
      <c r="D723" s="10"/>
      <c r="E723" s="9"/>
      <c r="F723" s="9"/>
      <c r="G723" s="11"/>
    </row>
    <row r="724" spans="1:7">
      <c r="A724" s="9"/>
      <c r="B724" s="51"/>
      <c r="C724" s="51"/>
      <c r="D724" s="10"/>
      <c r="E724" s="9"/>
      <c r="F724" s="9"/>
      <c r="G724" s="11"/>
    </row>
    <row r="725" spans="1:7">
      <c r="A725" s="9"/>
      <c r="B725" s="51"/>
      <c r="C725" s="51"/>
      <c r="D725" s="10"/>
      <c r="E725" s="9"/>
      <c r="F725" s="9"/>
      <c r="G725" s="11"/>
    </row>
    <row r="726" spans="1:7">
      <c r="A726" s="9"/>
      <c r="B726" s="51"/>
      <c r="C726" s="51"/>
      <c r="D726" s="10"/>
      <c r="E726" s="9"/>
      <c r="F726" s="9"/>
      <c r="G726" s="11"/>
    </row>
    <row r="727" spans="1:7">
      <c r="A727" s="9"/>
      <c r="B727" s="51"/>
      <c r="C727" s="51"/>
      <c r="D727" s="10"/>
      <c r="E727" s="9"/>
      <c r="F727" s="9"/>
      <c r="G727" s="11"/>
    </row>
    <row r="728" spans="1:7">
      <c r="A728" s="9"/>
      <c r="B728" s="51"/>
      <c r="C728" s="51"/>
      <c r="D728" s="10"/>
      <c r="E728" s="9"/>
      <c r="F728" s="9"/>
      <c r="G728" s="11"/>
    </row>
    <row r="729" spans="1:7">
      <c r="A729" s="9"/>
      <c r="B729" s="51"/>
      <c r="C729" s="51"/>
      <c r="D729" s="10"/>
      <c r="E729" s="9"/>
      <c r="F729" s="9"/>
      <c r="G729" s="11"/>
    </row>
    <row r="730" spans="1:7">
      <c r="A730" s="9"/>
      <c r="B730" s="51"/>
      <c r="C730" s="51"/>
      <c r="D730" s="10"/>
      <c r="E730" s="9"/>
      <c r="F730" s="9"/>
      <c r="G730" s="11"/>
    </row>
    <row r="731" spans="1:7">
      <c r="A731" s="9"/>
      <c r="B731" s="51"/>
      <c r="C731" s="51"/>
      <c r="D731" s="10"/>
      <c r="E731" s="9"/>
      <c r="F731" s="9"/>
      <c r="G731" s="11"/>
    </row>
    <row r="732" spans="1:7">
      <c r="A732" s="9"/>
      <c r="B732" s="51"/>
      <c r="C732" s="51"/>
      <c r="D732" s="10"/>
      <c r="E732" s="9"/>
      <c r="F732" s="9"/>
      <c r="G732" s="11"/>
    </row>
    <row r="733" spans="1:7">
      <c r="A733" s="9"/>
      <c r="B733" s="51"/>
      <c r="C733" s="51"/>
      <c r="D733" s="10"/>
      <c r="E733" s="9"/>
      <c r="F733" s="9"/>
      <c r="G733" s="11"/>
    </row>
    <row r="734" spans="1:7">
      <c r="A734" s="9"/>
      <c r="B734" s="51"/>
      <c r="C734" s="51"/>
      <c r="D734" s="10"/>
      <c r="E734" s="9"/>
      <c r="F734" s="9"/>
      <c r="G734" s="11"/>
    </row>
    <row r="735" spans="1:7">
      <c r="A735" s="9"/>
      <c r="B735" s="51"/>
      <c r="C735" s="51"/>
      <c r="D735" s="10"/>
      <c r="E735" s="9"/>
      <c r="F735" s="9"/>
      <c r="G735" s="11"/>
    </row>
    <row r="736" spans="1:7">
      <c r="A736" s="9"/>
      <c r="B736" s="51"/>
      <c r="C736" s="51"/>
      <c r="D736" s="10"/>
      <c r="E736" s="9"/>
      <c r="F736" s="9"/>
      <c r="G736" s="11"/>
    </row>
    <row r="737" spans="1:7">
      <c r="A737" s="9"/>
      <c r="B737" s="51"/>
      <c r="C737" s="51"/>
      <c r="D737" s="10"/>
      <c r="E737" s="9"/>
      <c r="F737" s="9"/>
      <c r="G737" s="11"/>
    </row>
    <row r="738" spans="1:7">
      <c r="A738" s="9"/>
      <c r="B738" s="51"/>
      <c r="C738" s="51"/>
      <c r="D738" s="10"/>
      <c r="E738" s="9"/>
      <c r="F738" s="9"/>
      <c r="G738" s="11"/>
    </row>
    <row r="739" spans="1:7">
      <c r="A739" s="9"/>
      <c r="B739" s="51"/>
      <c r="C739" s="51"/>
      <c r="D739" s="10"/>
      <c r="E739" s="9"/>
      <c r="F739" s="9"/>
      <c r="G739" s="11"/>
    </row>
    <row r="740" spans="1:7">
      <c r="A740" s="9"/>
      <c r="B740" s="51"/>
      <c r="C740" s="51"/>
      <c r="D740" s="10"/>
      <c r="E740" s="9"/>
      <c r="F740" s="9"/>
      <c r="G740" s="11"/>
    </row>
    <row r="741" spans="1:7">
      <c r="A741" s="9"/>
      <c r="B741" s="51"/>
      <c r="C741" s="51"/>
      <c r="D741" s="10"/>
      <c r="E741" s="9"/>
      <c r="F741" s="9"/>
      <c r="G741" s="11"/>
    </row>
    <row r="742" spans="1:7">
      <c r="A742" s="9"/>
      <c r="B742" s="51"/>
      <c r="C742" s="51"/>
      <c r="D742" s="10"/>
      <c r="E742" s="9"/>
      <c r="F742" s="9"/>
      <c r="G742" s="11"/>
    </row>
    <row r="743" spans="1:7">
      <c r="A743" s="9"/>
      <c r="B743" s="51"/>
      <c r="C743" s="51"/>
      <c r="D743" s="10"/>
      <c r="E743" s="9"/>
      <c r="F743" s="9"/>
      <c r="G743" s="11"/>
    </row>
    <row r="744" spans="1:7">
      <c r="A744" s="9"/>
      <c r="B744" s="51"/>
      <c r="C744" s="51"/>
      <c r="D744" s="10"/>
      <c r="E744" s="9"/>
      <c r="F744" s="9"/>
      <c r="G744" s="11"/>
    </row>
    <row r="745" spans="1:7">
      <c r="A745" s="9"/>
      <c r="B745" s="51"/>
      <c r="C745" s="51"/>
      <c r="D745" s="10"/>
      <c r="E745" s="9"/>
      <c r="F745" s="9"/>
      <c r="G745" s="11"/>
    </row>
    <row r="746" spans="1:7">
      <c r="A746" s="9"/>
      <c r="B746" s="51"/>
      <c r="C746" s="51"/>
      <c r="D746" s="10"/>
      <c r="E746" s="9"/>
      <c r="F746" s="9"/>
      <c r="G746" s="11"/>
    </row>
    <row r="747" spans="1:7">
      <c r="A747" s="9"/>
      <c r="B747" s="51"/>
      <c r="C747" s="51"/>
      <c r="D747" s="10"/>
      <c r="E747" s="9"/>
      <c r="F747" s="9"/>
      <c r="G747" s="11"/>
    </row>
    <row r="748" spans="1:7">
      <c r="A748" s="9"/>
      <c r="B748" s="51"/>
      <c r="C748" s="51"/>
      <c r="D748" s="10"/>
      <c r="E748" s="9"/>
      <c r="F748" s="9"/>
      <c r="G748" s="11"/>
    </row>
    <row r="749" spans="1:7">
      <c r="A749" s="9"/>
      <c r="B749" s="51"/>
      <c r="C749" s="51"/>
      <c r="D749" s="10"/>
      <c r="E749" s="9"/>
      <c r="F749" s="9"/>
      <c r="G749" s="11"/>
    </row>
    <row r="750" spans="1:7">
      <c r="A750" s="9"/>
      <c r="B750" s="51"/>
      <c r="C750" s="51"/>
      <c r="D750" s="10"/>
      <c r="E750" s="9"/>
      <c r="F750" s="9"/>
      <c r="G750" s="11"/>
    </row>
    <row r="751" spans="1:7">
      <c r="A751" s="9"/>
      <c r="B751" s="51"/>
      <c r="C751" s="51"/>
      <c r="D751" s="10"/>
      <c r="E751" s="9"/>
      <c r="F751" s="9"/>
      <c r="G751" s="11"/>
    </row>
    <row r="752" spans="1:7">
      <c r="A752" s="9"/>
      <c r="B752" s="51"/>
      <c r="C752" s="51"/>
      <c r="D752" s="10"/>
      <c r="E752" s="9"/>
      <c r="F752" s="9"/>
      <c r="G752" s="11"/>
    </row>
    <row r="753" spans="1:7">
      <c r="A753" s="9"/>
      <c r="B753" s="51"/>
      <c r="C753" s="51"/>
      <c r="D753" s="10"/>
      <c r="E753" s="9"/>
      <c r="F753" s="9"/>
      <c r="G753" s="11"/>
    </row>
    <row r="754" spans="1:7">
      <c r="A754" s="9"/>
      <c r="B754" s="51"/>
      <c r="C754" s="51"/>
      <c r="D754" s="10"/>
      <c r="E754" s="9"/>
      <c r="F754" s="9"/>
      <c r="G754" s="11"/>
    </row>
    <row r="755" spans="1:7">
      <c r="A755" s="9"/>
      <c r="B755" s="51"/>
      <c r="C755" s="51"/>
      <c r="D755" s="10"/>
      <c r="E755" s="9"/>
      <c r="F755" s="9"/>
      <c r="G755" s="11"/>
    </row>
    <row r="756" spans="1:7">
      <c r="A756" s="9"/>
      <c r="B756" s="51"/>
      <c r="C756" s="51"/>
      <c r="D756" s="10"/>
      <c r="E756" s="9"/>
      <c r="F756" s="9"/>
      <c r="G756" s="11"/>
    </row>
    <row r="757" spans="1:7">
      <c r="A757" s="9"/>
      <c r="B757" s="51"/>
      <c r="C757" s="51"/>
      <c r="D757" s="10"/>
      <c r="E757" s="9"/>
      <c r="F757" s="9"/>
      <c r="G757" s="11"/>
    </row>
    <row r="758" spans="1:7">
      <c r="A758" s="9"/>
      <c r="B758" s="51"/>
      <c r="C758" s="51"/>
      <c r="D758" s="10"/>
      <c r="E758" s="9"/>
      <c r="F758" s="9"/>
      <c r="G758" s="11"/>
    </row>
    <row r="759" spans="1:7">
      <c r="A759" s="9"/>
      <c r="B759" s="51"/>
      <c r="C759" s="51"/>
      <c r="D759" s="10"/>
      <c r="E759" s="9"/>
      <c r="F759" s="9"/>
      <c r="G759" s="11"/>
    </row>
    <row r="760" spans="1:7">
      <c r="A760" s="9"/>
      <c r="B760" s="51"/>
      <c r="C760" s="51"/>
      <c r="D760" s="10"/>
      <c r="E760" s="9"/>
      <c r="F760" s="9"/>
      <c r="G760" s="11"/>
    </row>
    <row r="761" spans="1:7">
      <c r="A761" s="9"/>
      <c r="B761" s="51"/>
      <c r="C761" s="51"/>
      <c r="D761" s="10"/>
      <c r="E761" s="9"/>
      <c r="F761" s="9"/>
      <c r="G761" s="11"/>
    </row>
    <row r="762" spans="1:7">
      <c r="A762" s="9"/>
      <c r="B762" s="51"/>
      <c r="C762" s="51"/>
      <c r="D762" s="10"/>
      <c r="E762" s="9"/>
      <c r="F762" s="9"/>
      <c r="G762" s="11"/>
    </row>
    <row r="763" spans="1:7">
      <c r="A763" s="9"/>
      <c r="B763" s="51"/>
      <c r="C763" s="51"/>
      <c r="D763" s="10"/>
      <c r="E763" s="9"/>
      <c r="F763" s="9"/>
      <c r="G763" s="11"/>
    </row>
    <row r="764" spans="1:7">
      <c r="A764" s="9"/>
      <c r="B764" s="51"/>
      <c r="C764" s="51"/>
      <c r="D764" s="10"/>
      <c r="E764" s="9"/>
      <c r="F764" s="9"/>
      <c r="G764" s="11"/>
    </row>
    <row r="765" spans="1:7">
      <c r="A765" s="9"/>
      <c r="B765" s="51"/>
      <c r="C765" s="51"/>
      <c r="D765" s="10"/>
      <c r="E765" s="9"/>
      <c r="F765" s="9"/>
      <c r="G765" s="11"/>
    </row>
    <row r="766" spans="1:7">
      <c r="A766" s="9"/>
      <c r="B766" s="51"/>
      <c r="C766" s="51"/>
      <c r="D766" s="10"/>
      <c r="E766" s="9"/>
      <c r="F766" s="9"/>
      <c r="G766" s="11"/>
    </row>
    <row r="767" spans="1:7">
      <c r="A767" s="9"/>
      <c r="B767" s="51"/>
      <c r="C767" s="51"/>
      <c r="D767" s="10"/>
      <c r="E767" s="9"/>
      <c r="F767" s="9"/>
      <c r="G767" s="11"/>
    </row>
    <row r="768" spans="1:7">
      <c r="A768" s="9"/>
      <c r="B768" s="51"/>
      <c r="C768" s="51"/>
      <c r="D768" s="10"/>
      <c r="E768" s="9"/>
      <c r="F768" s="9"/>
      <c r="G768" s="11"/>
    </row>
    <row r="769" spans="1:7">
      <c r="A769" s="9"/>
      <c r="B769" s="51"/>
      <c r="C769" s="51"/>
      <c r="D769" s="10"/>
      <c r="E769" s="9"/>
      <c r="F769" s="9"/>
      <c r="G769" s="11"/>
    </row>
    <row r="770" spans="1:7">
      <c r="A770" s="9"/>
      <c r="B770" s="51"/>
      <c r="C770" s="51"/>
      <c r="D770" s="10"/>
      <c r="E770" s="9"/>
      <c r="F770" s="9"/>
      <c r="G770" s="11"/>
    </row>
    <row r="771" spans="1:7">
      <c r="A771" s="9"/>
      <c r="B771" s="51"/>
      <c r="C771" s="51"/>
      <c r="D771" s="10"/>
      <c r="E771" s="9"/>
      <c r="F771" s="9"/>
      <c r="G771" s="11"/>
    </row>
    <row r="772" spans="1:7">
      <c r="A772" s="9"/>
      <c r="B772" s="51"/>
      <c r="C772" s="51"/>
      <c r="D772" s="10"/>
      <c r="E772" s="9"/>
      <c r="F772" s="9"/>
      <c r="G772" s="11"/>
    </row>
    <row r="773" spans="1:7">
      <c r="A773" s="9"/>
      <c r="B773" s="51"/>
      <c r="C773" s="51"/>
      <c r="D773" s="10"/>
      <c r="E773" s="9"/>
      <c r="F773" s="9"/>
      <c r="G773" s="11"/>
    </row>
    <row r="774" spans="1:7">
      <c r="A774" s="9"/>
      <c r="B774" s="51"/>
      <c r="C774" s="51"/>
      <c r="D774" s="10"/>
      <c r="E774" s="9"/>
      <c r="F774" s="9"/>
      <c r="G774" s="11"/>
    </row>
    <row r="775" spans="1:7">
      <c r="A775" s="9"/>
      <c r="B775" s="51"/>
      <c r="C775" s="51"/>
      <c r="D775" s="10"/>
      <c r="E775" s="9"/>
      <c r="F775" s="9"/>
      <c r="G775" s="11"/>
    </row>
    <row r="776" spans="1:7">
      <c r="A776" s="9"/>
      <c r="B776" s="51"/>
      <c r="C776" s="51"/>
      <c r="D776" s="10"/>
      <c r="E776" s="9"/>
      <c r="F776" s="9"/>
      <c r="G776" s="11"/>
    </row>
    <row r="777" spans="1:7">
      <c r="A777" s="9"/>
      <c r="B777" s="51"/>
      <c r="C777" s="51"/>
      <c r="D777" s="10"/>
      <c r="E777" s="9"/>
      <c r="F777" s="9"/>
      <c r="G777" s="11"/>
    </row>
    <row r="778" spans="1:7">
      <c r="A778" s="9"/>
      <c r="B778" s="51"/>
      <c r="C778" s="51"/>
      <c r="D778" s="10"/>
      <c r="E778" s="9"/>
      <c r="F778" s="9"/>
      <c r="G778" s="11"/>
    </row>
    <row r="779" spans="1:7">
      <c r="A779" s="9"/>
      <c r="B779" s="51"/>
      <c r="C779" s="51"/>
      <c r="D779" s="10"/>
      <c r="E779" s="9"/>
      <c r="F779" s="9"/>
      <c r="G779" s="11"/>
    </row>
    <row r="780" spans="1:7">
      <c r="A780" s="9"/>
      <c r="B780" s="51"/>
      <c r="C780" s="51"/>
      <c r="D780" s="10"/>
      <c r="E780" s="9"/>
      <c r="F780" s="9"/>
      <c r="G780" s="11"/>
    </row>
    <row r="781" spans="1:7">
      <c r="A781" s="9"/>
      <c r="B781" s="51"/>
      <c r="C781" s="51"/>
      <c r="D781" s="10"/>
      <c r="E781" s="9"/>
      <c r="F781" s="9"/>
      <c r="G781" s="11"/>
    </row>
    <row r="782" spans="1:7">
      <c r="A782" s="9"/>
      <c r="B782" s="51"/>
      <c r="C782" s="51"/>
      <c r="D782" s="10"/>
      <c r="E782" s="9"/>
      <c r="F782" s="9"/>
      <c r="G782" s="11"/>
    </row>
    <row r="783" spans="1:7">
      <c r="A783" s="9"/>
      <c r="B783" s="51"/>
      <c r="C783" s="51"/>
      <c r="D783" s="10"/>
      <c r="E783" s="9"/>
      <c r="F783" s="9"/>
      <c r="G783" s="11"/>
    </row>
    <row r="784" spans="1:7">
      <c r="A784" s="9"/>
      <c r="B784" s="51"/>
      <c r="C784" s="51"/>
      <c r="D784" s="10"/>
      <c r="E784" s="9"/>
      <c r="F784" s="9"/>
      <c r="G784" s="11"/>
    </row>
    <row r="785" spans="1:7">
      <c r="A785" s="9"/>
      <c r="B785" s="51"/>
      <c r="C785" s="51"/>
      <c r="D785" s="10"/>
      <c r="E785" s="9"/>
      <c r="F785" s="9"/>
      <c r="G785" s="11"/>
    </row>
    <row r="786" spans="1:7">
      <c r="A786" s="9"/>
      <c r="B786" s="51"/>
      <c r="C786" s="51"/>
      <c r="D786" s="10"/>
      <c r="E786" s="9"/>
      <c r="F786" s="9"/>
      <c r="G786" s="11"/>
    </row>
    <row r="787" spans="1:7">
      <c r="A787" s="9"/>
      <c r="B787" s="51"/>
      <c r="C787" s="51"/>
      <c r="D787" s="10"/>
      <c r="E787" s="9"/>
      <c r="F787" s="9"/>
      <c r="G787" s="11"/>
    </row>
    <row r="788" spans="1:7">
      <c r="A788" s="9"/>
      <c r="B788" s="51"/>
      <c r="C788" s="51"/>
      <c r="D788" s="10"/>
      <c r="E788" s="9"/>
      <c r="F788" s="9"/>
      <c r="G788" s="11"/>
    </row>
    <row r="789" spans="1:7">
      <c r="A789" s="9"/>
      <c r="B789" s="51"/>
      <c r="C789" s="51"/>
      <c r="D789" s="10"/>
      <c r="E789" s="9"/>
      <c r="F789" s="9"/>
      <c r="G789" s="11"/>
    </row>
    <row r="790" spans="1:7">
      <c r="A790" s="9"/>
      <c r="B790" s="51"/>
      <c r="C790" s="51"/>
      <c r="D790" s="10"/>
      <c r="E790" s="9"/>
      <c r="F790" s="9"/>
      <c r="G790" s="11"/>
    </row>
    <row r="791" spans="1:7">
      <c r="A791" s="9"/>
      <c r="B791" s="51"/>
      <c r="C791" s="51"/>
      <c r="D791" s="10"/>
      <c r="E791" s="9"/>
      <c r="F791" s="9"/>
      <c r="G791" s="11"/>
    </row>
    <row r="792" spans="1:7">
      <c r="A792" s="9"/>
      <c r="B792" s="51"/>
      <c r="C792" s="51"/>
      <c r="D792" s="10"/>
      <c r="E792" s="9"/>
      <c r="F792" s="9"/>
      <c r="G792" s="11"/>
    </row>
    <row r="793" spans="1:7">
      <c r="A793" s="9"/>
      <c r="B793" s="51"/>
      <c r="C793" s="51"/>
      <c r="D793" s="10"/>
      <c r="E793" s="9"/>
      <c r="F793" s="9"/>
      <c r="G793" s="11"/>
    </row>
    <row r="794" spans="1:7">
      <c r="A794" s="9"/>
      <c r="B794" s="51"/>
      <c r="C794" s="51"/>
      <c r="D794" s="10"/>
      <c r="E794" s="9"/>
      <c r="F794" s="9"/>
      <c r="G794" s="11"/>
    </row>
    <row r="795" spans="1:7">
      <c r="A795" s="9"/>
      <c r="B795" s="51"/>
      <c r="C795" s="51"/>
      <c r="D795" s="10"/>
      <c r="E795" s="9"/>
      <c r="F795" s="9"/>
      <c r="G795" s="11"/>
    </row>
    <row r="796" spans="1:7">
      <c r="A796" s="9"/>
      <c r="B796" s="51"/>
      <c r="C796" s="51"/>
      <c r="D796" s="10"/>
      <c r="E796" s="9"/>
      <c r="F796" s="9"/>
      <c r="G796" s="11"/>
    </row>
    <row r="797" spans="1:7">
      <c r="A797" s="9"/>
      <c r="B797" s="51"/>
      <c r="C797" s="51"/>
      <c r="D797" s="10"/>
      <c r="E797" s="9"/>
      <c r="F797" s="9"/>
      <c r="G797" s="11"/>
    </row>
    <row r="798" spans="1:7">
      <c r="A798" s="9"/>
      <c r="B798" s="51"/>
      <c r="C798" s="51"/>
      <c r="D798" s="10"/>
      <c r="E798" s="9"/>
      <c r="F798" s="9"/>
      <c r="G798" s="11"/>
    </row>
    <row r="799" spans="1:7">
      <c r="A799" s="9"/>
      <c r="B799" s="51"/>
      <c r="C799" s="51"/>
      <c r="D799" s="10"/>
      <c r="E799" s="9"/>
      <c r="F799" s="9"/>
      <c r="G799" s="11"/>
    </row>
    <row r="800" spans="1:7">
      <c r="A800" s="9"/>
      <c r="B800" s="51"/>
      <c r="C800" s="51"/>
      <c r="D800" s="10"/>
      <c r="E800" s="9"/>
      <c r="F800" s="9"/>
      <c r="G800" s="11"/>
    </row>
    <row r="801" spans="1:7">
      <c r="A801" s="9"/>
      <c r="B801" s="51"/>
      <c r="C801" s="51"/>
      <c r="D801" s="10"/>
      <c r="E801" s="9"/>
      <c r="F801" s="9"/>
      <c r="G801" s="11"/>
    </row>
    <row r="802" spans="1:7">
      <c r="A802" s="9"/>
      <c r="B802" s="51"/>
      <c r="C802" s="51"/>
      <c r="D802" s="10"/>
      <c r="E802" s="9"/>
      <c r="F802" s="9"/>
      <c r="G802" s="11"/>
    </row>
    <row r="803" spans="1:7">
      <c r="A803" s="9"/>
      <c r="B803" s="51"/>
      <c r="C803" s="51"/>
      <c r="D803" s="10"/>
      <c r="E803" s="9"/>
      <c r="F803" s="9"/>
      <c r="G803" s="11"/>
    </row>
    <row r="804" spans="1:7">
      <c r="A804" s="9"/>
      <c r="B804" s="51"/>
      <c r="C804" s="51"/>
      <c r="D804" s="10"/>
      <c r="E804" s="9"/>
      <c r="F804" s="9"/>
      <c r="G804" s="11"/>
    </row>
    <row r="805" spans="1:7">
      <c r="A805" s="9"/>
      <c r="B805" s="51"/>
      <c r="C805" s="51"/>
      <c r="D805" s="10"/>
      <c r="E805" s="9"/>
      <c r="F805" s="9"/>
      <c r="G805" s="11"/>
    </row>
    <row r="806" spans="1:7">
      <c r="A806" s="9"/>
      <c r="B806" s="51"/>
      <c r="C806" s="51"/>
      <c r="D806" s="10"/>
      <c r="E806" s="9"/>
      <c r="F806" s="9"/>
      <c r="G806" s="11"/>
    </row>
    <row r="807" spans="1:7">
      <c r="A807" s="9"/>
      <c r="B807" s="51"/>
      <c r="C807" s="51"/>
      <c r="D807" s="10"/>
      <c r="E807" s="9"/>
      <c r="F807" s="9"/>
      <c r="G807" s="11"/>
    </row>
    <row r="808" spans="1:7">
      <c r="A808" s="9"/>
      <c r="B808" s="51"/>
      <c r="C808" s="51"/>
      <c r="D808" s="10"/>
      <c r="E808" s="9"/>
      <c r="F808" s="9"/>
      <c r="G808" s="11"/>
    </row>
    <row r="809" spans="1:7">
      <c r="A809" s="9"/>
      <c r="B809" s="51"/>
      <c r="C809" s="51"/>
      <c r="D809" s="10"/>
      <c r="E809" s="9"/>
      <c r="F809" s="9"/>
      <c r="G809" s="11"/>
    </row>
    <row r="810" spans="1:7">
      <c r="A810" s="9"/>
      <c r="B810" s="51"/>
      <c r="C810" s="51"/>
      <c r="D810" s="10"/>
      <c r="E810" s="9"/>
      <c r="F810" s="9"/>
      <c r="G810" s="11"/>
    </row>
    <row r="811" spans="1:7">
      <c r="A811" s="9"/>
      <c r="B811" s="51"/>
      <c r="C811" s="51"/>
      <c r="D811" s="10"/>
      <c r="E811" s="9"/>
      <c r="F811" s="9"/>
      <c r="G811" s="11"/>
    </row>
    <row r="812" spans="1:7">
      <c r="A812" s="9"/>
      <c r="B812" s="51"/>
      <c r="C812" s="51"/>
      <c r="D812" s="10"/>
      <c r="E812" s="9"/>
      <c r="F812" s="9"/>
      <c r="G812" s="11"/>
    </row>
    <row r="813" spans="1:7">
      <c r="A813" s="9"/>
      <c r="B813" s="51"/>
      <c r="C813" s="51"/>
      <c r="D813" s="10"/>
      <c r="E813" s="9"/>
      <c r="F813" s="9"/>
      <c r="G813" s="11"/>
    </row>
    <row r="814" spans="1:7">
      <c r="A814" s="9"/>
      <c r="B814" s="51"/>
      <c r="C814" s="51"/>
      <c r="D814" s="10"/>
      <c r="E814" s="9"/>
      <c r="F814" s="9"/>
      <c r="G814" s="11"/>
    </row>
    <row r="815" spans="1:7">
      <c r="A815" s="9"/>
      <c r="B815" s="51"/>
      <c r="C815" s="51"/>
      <c r="D815" s="10"/>
      <c r="E815" s="9"/>
      <c r="F815" s="9"/>
      <c r="G815" s="11"/>
    </row>
    <row r="816" spans="1:7">
      <c r="A816" s="9"/>
      <c r="B816" s="51"/>
      <c r="C816" s="51"/>
      <c r="D816" s="10"/>
      <c r="E816" s="9"/>
      <c r="F816" s="9"/>
      <c r="G816" s="11"/>
    </row>
    <row r="817" spans="1:7">
      <c r="A817" s="9"/>
      <c r="B817" s="51"/>
      <c r="C817" s="51"/>
      <c r="D817" s="10"/>
      <c r="E817" s="9"/>
      <c r="F817" s="9"/>
      <c r="G817" s="11"/>
    </row>
    <row r="818" spans="1:7">
      <c r="A818" s="9"/>
      <c r="B818" s="51"/>
      <c r="C818" s="51"/>
      <c r="D818" s="10"/>
      <c r="E818" s="9"/>
      <c r="F818" s="9"/>
      <c r="G818" s="11"/>
    </row>
    <row r="819" spans="1:7">
      <c r="A819" s="9"/>
      <c r="B819" s="51"/>
      <c r="C819" s="51"/>
      <c r="D819" s="10"/>
      <c r="E819" s="9"/>
      <c r="F819" s="9"/>
      <c r="G819" s="11"/>
    </row>
    <row r="820" spans="1:7">
      <c r="A820" s="9"/>
      <c r="B820" s="51"/>
      <c r="C820" s="51"/>
      <c r="D820" s="10"/>
      <c r="E820" s="9"/>
      <c r="F820" s="9"/>
      <c r="G820" s="11"/>
    </row>
    <row r="821" spans="1:7">
      <c r="A821" s="9"/>
      <c r="B821" s="51"/>
      <c r="C821" s="51"/>
      <c r="D821" s="10"/>
      <c r="E821" s="9"/>
      <c r="F821" s="9"/>
      <c r="G821" s="11"/>
    </row>
    <row r="822" spans="1:7">
      <c r="A822" s="9"/>
      <c r="B822" s="51"/>
      <c r="C822" s="51"/>
      <c r="D822" s="10"/>
      <c r="E822" s="9"/>
      <c r="F822" s="9"/>
      <c r="G822" s="11"/>
    </row>
    <row r="823" spans="1:7">
      <c r="A823" s="9"/>
      <c r="B823" s="51"/>
      <c r="C823" s="51"/>
      <c r="D823" s="10"/>
      <c r="E823" s="9"/>
      <c r="F823" s="9"/>
      <c r="G823" s="11"/>
    </row>
    <row r="824" spans="1:7">
      <c r="A824" s="9"/>
      <c r="B824" s="51"/>
      <c r="C824" s="51"/>
      <c r="D824" s="10"/>
      <c r="E824" s="9"/>
      <c r="F824" s="9"/>
      <c r="G824" s="11"/>
    </row>
    <row r="825" spans="1:7">
      <c r="A825" s="9"/>
      <c r="B825" s="51"/>
      <c r="C825" s="51"/>
      <c r="D825" s="10"/>
      <c r="E825" s="9"/>
      <c r="F825" s="9"/>
      <c r="G825" s="11"/>
    </row>
    <row r="826" spans="1:7">
      <c r="A826" s="9"/>
      <c r="B826" s="51"/>
      <c r="C826" s="51"/>
      <c r="D826" s="10"/>
      <c r="E826" s="9"/>
      <c r="F826" s="9"/>
      <c r="G826" s="11"/>
    </row>
    <row r="827" spans="1:7">
      <c r="A827" s="9"/>
      <c r="B827" s="51"/>
      <c r="C827" s="51"/>
      <c r="D827" s="10"/>
      <c r="E827" s="9"/>
      <c r="F827" s="9"/>
      <c r="G827" s="11"/>
    </row>
    <row r="828" spans="1:7">
      <c r="A828" s="9"/>
      <c r="B828" s="51"/>
      <c r="C828" s="51"/>
      <c r="D828" s="10"/>
      <c r="E828" s="9"/>
      <c r="F828" s="9"/>
      <c r="G828" s="11"/>
    </row>
    <row r="829" spans="1:7">
      <c r="A829" s="9"/>
      <c r="B829" s="51"/>
      <c r="C829" s="51"/>
      <c r="D829" s="10"/>
      <c r="E829" s="9"/>
      <c r="F829" s="9"/>
      <c r="G829" s="11"/>
    </row>
    <row r="830" spans="1:7">
      <c r="A830" s="9"/>
      <c r="B830" s="51"/>
      <c r="C830" s="51"/>
      <c r="D830" s="10"/>
      <c r="E830" s="9"/>
      <c r="F830" s="9"/>
      <c r="G830" s="11"/>
    </row>
    <row r="831" spans="1:7">
      <c r="A831" s="9"/>
      <c r="B831" s="51"/>
      <c r="C831" s="51"/>
      <c r="D831" s="10"/>
      <c r="E831" s="9"/>
      <c r="F831" s="9"/>
      <c r="G831" s="11"/>
    </row>
    <row r="832" spans="1:7">
      <c r="A832" s="9"/>
      <c r="B832" s="51"/>
      <c r="C832" s="51"/>
      <c r="D832" s="10"/>
      <c r="E832" s="9"/>
      <c r="F832" s="9"/>
      <c r="G832" s="11"/>
    </row>
    <row r="833" spans="1:7">
      <c r="A833" s="9"/>
      <c r="B833" s="51"/>
      <c r="C833" s="51"/>
      <c r="D833" s="10"/>
      <c r="E833" s="9"/>
      <c r="F833" s="9"/>
      <c r="G833" s="11"/>
    </row>
    <row r="834" spans="1:7">
      <c r="A834" s="9"/>
      <c r="B834" s="51"/>
      <c r="C834" s="51"/>
      <c r="D834" s="10"/>
      <c r="E834" s="9"/>
      <c r="F834" s="9"/>
      <c r="G834" s="11"/>
    </row>
    <row r="835" spans="1:7">
      <c r="A835" s="9"/>
      <c r="B835" s="51"/>
      <c r="C835" s="51"/>
      <c r="D835" s="10"/>
      <c r="E835" s="9"/>
      <c r="F835" s="9"/>
      <c r="G835" s="11"/>
    </row>
    <row r="836" spans="1:7">
      <c r="A836" s="9"/>
      <c r="B836" s="51"/>
      <c r="C836" s="51"/>
      <c r="D836" s="10"/>
      <c r="E836" s="9"/>
      <c r="F836" s="9"/>
      <c r="G836" s="11"/>
    </row>
    <row r="837" spans="1:7">
      <c r="A837" s="9"/>
      <c r="B837" s="51"/>
      <c r="C837" s="51"/>
      <c r="D837" s="10"/>
      <c r="E837" s="9"/>
      <c r="F837" s="9"/>
      <c r="G837" s="11"/>
    </row>
    <row r="838" spans="1:7">
      <c r="A838" s="9"/>
      <c r="B838" s="51"/>
      <c r="C838" s="51"/>
      <c r="D838" s="10"/>
      <c r="E838" s="9"/>
      <c r="F838" s="9"/>
      <c r="G838" s="11"/>
    </row>
    <row r="839" spans="1:7">
      <c r="A839" s="9"/>
      <c r="B839" s="51"/>
      <c r="C839" s="51"/>
      <c r="D839" s="10"/>
      <c r="E839" s="9"/>
      <c r="F839" s="9"/>
      <c r="G839" s="11"/>
    </row>
    <row r="840" spans="1:7">
      <c r="A840" s="9"/>
      <c r="B840" s="51"/>
      <c r="C840" s="51"/>
      <c r="D840" s="10"/>
      <c r="E840" s="9"/>
      <c r="F840" s="9"/>
      <c r="G840" s="11"/>
    </row>
    <row r="841" spans="1:7">
      <c r="A841" s="9"/>
      <c r="B841" s="51"/>
      <c r="C841" s="51"/>
      <c r="D841" s="10"/>
      <c r="E841" s="9"/>
      <c r="F841" s="9"/>
      <c r="G841" s="11"/>
    </row>
    <row r="842" spans="1:7">
      <c r="A842" s="9"/>
      <c r="B842" s="51"/>
      <c r="C842" s="51"/>
      <c r="D842" s="10"/>
      <c r="E842" s="9"/>
      <c r="F842" s="9"/>
      <c r="G842" s="11"/>
    </row>
    <row r="843" spans="1:7">
      <c r="A843" s="9"/>
      <c r="B843" s="51"/>
      <c r="C843" s="51"/>
      <c r="D843" s="10"/>
      <c r="E843" s="9"/>
      <c r="F843" s="9"/>
      <c r="G843" s="11"/>
    </row>
    <row r="844" spans="1:7">
      <c r="A844" s="9"/>
      <c r="B844" s="51"/>
      <c r="C844" s="51"/>
      <c r="D844" s="10"/>
      <c r="E844" s="9"/>
      <c r="F844" s="9"/>
      <c r="G844" s="11"/>
    </row>
    <row r="845" spans="1:7">
      <c r="A845" s="9"/>
      <c r="B845" s="51"/>
      <c r="C845" s="51"/>
      <c r="D845" s="10"/>
      <c r="E845" s="9"/>
      <c r="F845" s="9"/>
      <c r="G845" s="11"/>
    </row>
    <row r="846" spans="1:7">
      <c r="A846" s="9"/>
      <c r="B846" s="51"/>
      <c r="C846" s="51"/>
      <c r="D846" s="10"/>
      <c r="E846" s="9"/>
      <c r="F846" s="9"/>
      <c r="G846" s="11"/>
    </row>
    <row r="847" spans="1:7">
      <c r="A847" s="9"/>
      <c r="B847" s="51"/>
      <c r="C847" s="51"/>
      <c r="D847" s="10"/>
      <c r="E847" s="9"/>
      <c r="F847" s="9"/>
      <c r="G847" s="11"/>
    </row>
    <row r="848" spans="1:7">
      <c r="A848" s="9"/>
      <c r="B848" s="51"/>
      <c r="C848" s="51"/>
      <c r="D848" s="10"/>
      <c r="E848" s="9"/>
      <c r="F848" s="9"/>
      <c r="G848" s="11"/>
    </row>
    <row r="849" spans="1:7">
      <c r="A849" s="9"/>
      <c r="B849" s="51"/>
      <c r="C849" s="51"/>
      <c r="D849" s="10"/>
      <c r="E849" s="9"/>
      <c r="F849" s="9"/>
      <c r="G849" s="11"/>
    </row>
    <row r="850" spans="1:7">
      <c r="A850" s="9"/>
      <c r="B850" s="51"/>
      <c r="C850" s="51"/>
      <c r="D850" s="10"/>
      <c r="E850" s="9"/>
      <c r="F850" s="9"/>
      <c r="G850" s="11"/>
    </row>
    <row r="851" spans="1:7">
      <c r="A851" s="9"/>
      <c r="B851" s="51"/>
      <c r="C851" s="51"/>
      <c r="D851" s="10"/>
      <c r="E851" s="9"/>
      <c r="F851" s="9"/>
      <c r="G851" s="11"/>
    </row>
    <row r="852" spans="1:7">
      <c r="A852" s="9"/>
      <c r="B852" s="51"/>
      <c r="C852" s="51"/>
      <c r="D852" s="10"/>
      <c r="E852" s="9"/>
      <c r="F852" s="9"/>
      <c r="G852" s="11"/>
    </row>
    <row r="853" spans="1:7">
      <c r="A853" s="9"/>
      <c r="B853" s="51"/>
      <c r="C853" s="51"/>
      <c r="D853" s="10"/>
      <c r="E853" s="9"/>
      <c r="F853" s="9"/>
      <c r="G853" s="11"/>
    </row>
    <row r="854" spans="1:7">
      <c r="A854" s="9"/>
      <c r="B854" s="51"/>
      <c r="C854" s="51"/>
      <c r="D854" s="10"/>
      <c r="E854" s="9"/>
      <c r="F854" s="9"/>
      <c r="G854" s="11"/>
    </row>
    <row r="855" spans="1:7">
      <c r="A855" s="9"/>
      <c r="B855" s="51"/>
      <c r="C855" s="51"/>
      <c r="D855" s="10"/>
      <c r="E855" s="9"/>
      <c r="F855" s="9"/>
      <c r="G855" s="11"/>
    </row>
    <row r="856" spans="1:7">
      <c r="A856" s="9"/>
      <c r="B856" s="51"/>
      <c r="C856" s="51"/>
      <c r="D856" s="10"/>
      <c r="E856" s="9"/>
      <c r="F856" s="9"/>
      <c r="G856" s="11"/>
    </row>
    <row r="857" spans="1:7">
      <c r="A857" s="9"/>
      <c r="B857" s="51"/>
      <c r="C857" s="51"/>
      <c r="D857" s="10"/>
      <c r="E857" s="9"/>
      <c r="F857" s="9"/>
      <c r="G857" s="11"/>
    </row>
    <row r="858" spans="1:7">
      <c r="A858" s="9"/>
      <c r="B858" s="51"/>
      <c r="C858" s="51"/>
      <c r="D858" s="10"/>
      <c r="E858" s="9"/>
      <c r="F858" s="9"/>
      <c r="G858" s="11"/>
    </row>
    <row r="859" spans="1:7">
      <c r="A859" s="9"/>
      <c r="B859" s="51"/>
      <c r="C859" s="51"/>
      <c r="D859" s="10"/>
      <c r="E859" s="9"/>
      <c r="F859" s="9"/>
      <c r="G859" s="11"/>
    </row>
    <row r="860" spans="1:7">
      <c r="A860" s="9"/>
      <c r="B860" s="51"/>
      <c r="C860" s="51"/>
      <c r="D860" s="10"/>
      <c r="E860" s="9"/>
      <c r="F860" s="9"/>
      <c r="G860" s="11"/>
    </row>
    <row r="861" spans="1:7">
      <c r="A861" s="9"/>
      <c r="B861" s="51"/>
      <c r="C861" s="51"/>
      <c r="D861" s="10"/>
      <c r="E861" s="9"/>
      <c r="F861" s="9"/>
      <c r="G861" s="11"/>
    </row>
    <row r="862" spans="1:7">
      <c r="A862" s="9"/>
      <c r="B862" s="51"/>
      <c r="C862" s="51"/>
      <c r="D862" s="10"/>
      <c r="E862" s="9"/>
      <c r="F862" s="9"/>
      <c r="G862" s="11"/>
    </row>
    <row r="863" spans="1:7">
      <c r="A863" s="9"/>
      <c r="B863" s="51"/>
      <c r="C863" s="51"/>
      <c r="D863" s="10"/>
      <c r="E863" s="9"/>
      <c r="F863" s="9"/>
      <c r="G863" s="11"/>
    </row>
    <row r="864" spans="1:7">
      <c r="A864" s="9"/>
      <c r="B864" s="51"/>
      <c r="C864" s="51"/>
      <c r="D864" s="10"/>
      <c r="E864" s="9"/>
      <c r="F864" s="9"/>
      <c r="G864" s="11"/>
    </row>
    <row r="865" spans="1:7">
      <c r="A865" s="9"/>
      <c r="B865" s="51"/>
      <c r="C865" s="51"/>
      <c r="D865" s="10"/>
      <c r="E865" s="9"/>
      <c r="F865" s="9"/>
      <c r="G865" s="11"/>
    </row>
    <row r="866" spans="1:7">
      <c r="A866" s="9"/>
      <c r="B866" s="51"/>
      <c r="C866" s="51"/>
      <c r="D866" s="10"/>
      <c r="E866" s="9"/>
      <c r="F866" s="9"/>
      <c r="G866" s="11"/>
    </row>
    <row r="867" spans="1:7">
      <c r="A867" s="9"/>
      <c r="B867" s="51"/>
      <c r="C867" s="51"/>
      <c r="D867" s="10"/>
      <c r="E867" s="9"/>
      <c r="F867" s="9"/>
      <c r="G867" s="11"/>
    </row>
    <row r="868" spans="1:7">
      <c r="A868" s="9"/>
      <c r="B868" s="51"/>
      <c r="C868" s="51"/>
      <c r="D868" s="10"/>
      <c r="E868" s="9"/>
      <c r="F868" s="9"/>
      <c r="G868" s="11"/>
    </row>
    <row r="869" spans="1:7">
      <c r="A869" s="9"/>
      <c r="B869" s="51"/>
      <c r="C869" s="51"/>
      <c r="D869" s="10"/>
      <c r="E869" s="9"/>
      <c r="F869" s="9"/>
      <c r="G869" s="11"/>
    </row>
    <row r="870" spans="1:7">
      <c r="A870" s="9"/>
      <c r="B870" s="51"/>
      <c r="C870" s="51"/>
      <c r="D870" s="10"/>
      <c r="E870" s="9"/>
      <c r="F870" s="9"/>
      <c r="G870" s="11"/>
    </row>
    <row r="871" spans="1:7">
      <c r="A871" s="9"/>
      <c r="B871" s="51"/>
      <c r="C871" s="51"/>
      <c r="D871" s="10"/>
      <c r="E871" s="9"/>
      <c r="F871" s="9"/>
      <c r="G871" s="11"/>
    </row>
    <row r="872" spans="1:7">
      <c r="A872" s="9"/>
      <c r="B872" s="51"/>
      <c r="C872" s="51"/>
      <c r="D872" s="10"/>
      <c r="E872" s="9"/>
      <c r="F872" s="9"/>
      <c r="G872" s="11"/>
    </row>
    <row r="873" spans="1:7">
      <c r="A873" s="9"/>
      <c r="B873" s="51"/>
      <c r="C873" s="51"/>
      <c r="D873" s="10"/>
      <c r="E873" s="9"/>
      <c r="F873" s="9"/>
      <c r="G873" s="11"/>
    </row>
    <row r="874" spans="1:7">
      <c r="A874" s="9"/>
      <c r="B874" s="51"/>
      <c r="C874" s="51"/>
      <c r="D874" s="10"/>
      <c r="E874" s="9"/>
      <c r="F874" s="9"/>
      <c r="G874" s="11"/>
    </row>
    <row r="875" spans="1:7">
      <c r="A875" s="9"/>
      <c r="B875" s="51"/>
      <c r="C875" s="51"/>
      <c r="D875" s="10"/>
      <c r="E875" s="9"/>
      <c r="F875" s="9"/>
      <c r="G875" s="11"/>
    </row>
    <row r="876" spans="1:7">
      <c r="A876" s="9"/>
      <c r="B876" s="51"/>
      <c r="C876" s="51"/>
      <c r="D876" s="10"/>
      <c r="E876" s="9"/>
      <c r="F876" s="9"/>
      <c r="G876" s="11"/>
    </row>
    <row r="877" spans="1:7">
      <c r="A877" s="9"/>
      <c r="B877" s="51"/>
      <c r="C877" s="51"/>
      <c r="D877" s="10"/>
      <c r="E877" s="9"/>
      <c r="F877" s="9"/>
      <c r="G877" s="11"/>
    </row>
    <row r="878" spans="1:7">
      <c r="A878" s="9"/>
      <c r="B878" s="51"/>
      <c r="C878" s="51"/>
      <c r="D878" s="10"/>
      <c r="E878" s="9"/>
      <c r="F878" s="9"/>
      <c r="G878" s="11"/>
    </row>
    <row r="879" spans="1:7">
      <c r="A879" s="9"/>
      <c r="B879" s="51"/>
      <c r="C879" s="51"/>
      <c r="D879" s="10"/>
      <c r="E879" s="9"/>
      <c r="F879" s="9"/>
      <c r="G879" s="11"/>
    </row>
    <row r="880" spans="1:7">
      <c r="A880" s="9"/>
      <c r="B880" s="51"/>
      <c r="C880" s="51"/>
      <c r="D880" s="10"/>
      <c r="E880" s="9"/>
      <c r="F880" s="9"/>
      <c r="G880" s="11"/>
    </row>
    <row r="881" spans="1:7">
      <c r="A881" s="9"/>
      <c r="B881" s="51"/>
      <c r="C881" s="51"/>
      <c r="D881" s="10"/>
      <c r="E881" s="9"/>
      <c r="F881" s="9"/>
      <c r="G881" s="11"/>
    </row>
    <row r="882" spans="1:7">
      <c r="A882" s="9"/>
      <c r="B882" s="51"/>
      <c r="C882" s="51"/>
      <c r="D882" s="10"/>
      <c r="E882" s="9"/>
      <c r="F882" s="9"/>
      <c r="G882" s="11"/>
    </row>
    <row r="883" spans="1:7">
      <c r="A883" s="9"/>
      <c r="B883" s="51"/>
      <c r="C883" s="51"/>
      <c r="D883" s="10"/>
      <c r="E883" s="9"/>
      <c r="F883" s="9"/>
      <c r="G883" s="11"/>
    </row>
    <row r="884" spans="1:7">
      <c r="A884" s="9"/>
      <c r="B884" s="51"/>
      <c r="C884" s="51"/>
      <c r="D884" s="10"/>
      <c r="E884" s="9"/>
      <c r="F884" s="9"/>
      <c r="G884" s="11"/>
    </row>
    <row r="885" spans="1:7">
      <c r="A885" s="9"/>
      <c r="B885" s="51"/>
      <c r="C885" s="51"/>
      <c r="D885" s="10"/>
      <c r="E885" s="9"/>
      <c r="F885" s="9"/>
      <c r="G885" s="11"/>
    </row>
    <row r="886" spans="1:7">
      <c r="A886" s="9"/>
      <c r="B886" s="51"/>
      <c r="C886" s="51"/>
      <c r="D886" s="10"/>
      <c r="E886" s="9"/>
      <c r="F886" s="9"/>
      <c r="G886" s="11"/>
    </row>
    <row r="887" spans="1:7">
      <c r="A887" s="9"/>
      <c r="B887" s="51"/>
      <c r="C887" s="51"/>
      <c r="D887" s="10"/>
      <c r="E887" s="9"/>
      <c r="F887" s="9"/>
      <c r="G887" s="11"/>
    </row>
    <row r="888" spans="1:7">
      <c r="A888" s="9"/>
      <c r="B888" s="51"/>
      <c r="C888" s="51"/>
      <c r="D888" s="10"/>
      <c r="E888" s="9"/>
      <c r="F888" s="9"/>
      <c r="G888" s="11"/>
    </row>
    <row r="889" spans="1:7">
      <c r="A889" s="9"/>
      <c r="B889" s="51"/>
      <c r="C889" s="51"/>
      <c r="D889" s="10"/>
      <c r="E889" s="9"/>
      <c r="F889" s="9"/>
      <c r="G889" s="11"/>
    </row>
    <row r="890" spans="1:7">
      <c r="A890" s="9"/>
      <c r="B890" s="51"/>
      <c r="C890" s="51"/>
      <c r="D890" s="10"/>
      <c r="E890" s="9"/>
      <c r="F890" s="9"/>
      <c r="G890" s="11"/>
    </row>
    <row r="891" spans="1:7">
      <c r="A891" s="9"/>
      <c r="B891" s="51"/>
      <c r="C891" s="51"/>
      <c r="D891" s="10"/>
      <c r="E891" s="9"/>
      <c r="F891" s="9"/>
      <c r="G891" s="11"/>
    </row>
    <row r="892" spans="1:7">
      <c r="A892" s="9"/>
      <c r="B892" s="51"/>
      <c r="C892" s="51"/>
      <c r="D892" s="10"/>
      <c r="E892" s="9"/>
      <c r="F892" s="9"/>
      <c r="G892" s="11"/>
    </row>
    <row r="893" spans="1:7">
      <c r="A893" s="9"/>
      <c r="B893" s="51"/>
      <c r="C893" s="51"/>
      <c r="D893" s="10"/>
      <c r="E893" s="9"/>
      <c r="F893" s="9"/>
      <c r="G893" s="11"/>
    </row>
    <row r="894" spans="1:7">
      <c r="A894" s="9"/>
      <c r="B894" s="51"/>
      <c r="C894" s="51"/>
      <c r="D894" s="10"/>
      <c r="E894" s="9"/>
      <c r="F894" s="9"/>
      <c r="G894" s="11"/>
    </row>
    <row r="895" spans="1:7">
      <c r="A895" s="9"/>
      <c r="B895" s="51"/>
      <c r="C895" s="51"/>
      <c r="D895" s="10"/>
      <c r="E895" s="9"/>
      <c r="F895" s="9"/>
      <c r="G895" s="11"/>
    </row>
    <row r="896" spans="1:7">
      <c r="A896" s="9"/>
      <c r="B896" s="51"/>
      <c r="C896" s="51"/>
      <c r="D896" s="10"/>
      <c r="E896" s="9"/>
      <c r="F896" s="9"/>
      <c r="G896" s="11"/>
    </row>
    <row r="897" spans="1:7">
      <c r="A897" s="9"/>
      <c r="B897" s="51"/>
      <c r="C897" s="51"/>
      <c r="D897" s="10"/>
      <c r="E897" s="9"/>
      <c r="F897" s="9"/>
      <c r="G897" s="11"/>
    </row>
    <row r="898" spans="1:7">
      <c r="A898" s="9"/>
      <c r="B898" s="51"/>
      <c r="C898" s="51"/>
      <c r="D898" s="10"/>
      <c r="E898" s="9"/>
      <c r="F898" s="9"/>
      <c r="G898" s="11"/>
    </row>
    <row r="899" spans="1:7">
      <c r="A899" s="9"/>
      <c r="B899" s="51"/>
      <c r="C899" s="51"/>
      <c r="D899" s="10"/>
      <c r="E899" s="9"/>
      <c r="F899" s="9"/>
      <c r="G899" s="11"/>
    </row>
    <row r="900" spans="1:7">
      <c r="A900" s="9"/>
      <c r="B900" s="51"/>
      <c r="C900" s="51"/>
      <c r="D900" s="10"/>
      <c r="E900" s="9"/>
      <c r="F900" s="9"/>
      <c r="G900" s="11"/>
    </row>
    <row r="901" spans="1:7">
      <c r="A901" s="9"/>
      <c r="B901" s="51"/>
      <c r="C901" s="51"/>
      <c r="D901" s="10"/>
      <c r="E901" s="9"/>
      <c r="F901" s="9"/>
      <c r="G901" s="11"/>
    </row>
    <row r="902" spans="1:7">
      <c r="A902" s="9"/>
      <c r="B902" s="51"/>
      <c r="C902" s="51"/>
      <c r="D902" s="10"/>
      <c r="E902" s="9"/>
      <c r="F902" s="9"/>
      <c r="G902" s="11"/>
    </row>
    <row r="903" spans="1:7">
      <c r="A903" s="9"/>
      <c r="B903" s="51"/>
      <c r="C903" s="51"/>
      <c r="D903" s="10"/>
      <c r="E903" s="9"/>
      <c r="F903" s="9"/>
      <c r="G903" s="11"/>
    </row>
    <row r="904" spans="1:7">
      <c r="A904" s="9"/>
      <c r="B904" s="51"/>
      <c r="C904" s="51"/>
      <c r="D904" s="10"/>
      <c r="E904" s="9"/>
      <c r="F904" s="9"/>
      <c r="G904" s="11"/>
    </row>
    <row r="905" spans="1:7">
      <c r="A905" s="9"/>
      <c r="B905" s="51"/>
      <c r="C905" s="51"/>
      <c r="D905" s="10"/>
      <c r="E905" s="9"/>
      <c r="F905" s="9"/>
      <c r="G905" s="11"/>
    </row>
    <row r="906" spans="1:7">
      <c r="A906" s="9"/>
      <c r="B906" s="51"/>
      <c r="C906" s="51"/>
      <c r="D906" s="10"/>
      <c r="E906" s="9"/>
      <c r="F906" s="9"/>
      <c r="G906" s="11"/>
    </row>
    <row r="907" spans="1:7">
      <c r="A907" s="9"/>
      <c r="B907" s="51"/>
      <c r="C907" s="51"/>
      <c r="D907" s="10"/>
      <c r="E907" s="9"/>
      <c r="F907" s="9"/>
      <c r="G907" s="11"/>
    </row>
    <row r="908" spans="1:7">
      <c r="A908" s="9"/>
      <c r="B908" s="51"/>
      <c r="C908" s="51"/>
      <c r="D908" s="10"/>
      <c r="E908" s="9"/>
      <c r="F908" s="9"/>
      <c r="G908" s="11"/>
    </row>
    <row r="909" spans="1:7">
      <c r="A909" s="9"/>
      <c r="B909" s="51"/>
      <c r="C909" s="51"/>
      <c r="D909" s="10"/>
      <c r="E909" s="9"/>
      <c r="F909" s="9"/>
      <c r="G909" s="11"/>
    </row>
    <row r="910" spans="1:7">
      <c r="A910" s="9"/>
      <c r="B910" s="51"/>
      <c r="C910" s="51"/>
      <c r="D910" s="10"/>
      <c r="E910" s="9"/>
      <c r="F910" s="9"/>
      <c r="G910" s="11"/>
    </row>
    <row r="911" spans="1:7">
      <c r="A911" s="9"/>
      <c r="B911" s="51"/>
      <c r="C911" s="51"/>
      <c r="D911" s="10"/>
      <c r="E911" s="9"/>
      <c r="F911" s="9"/>
      <c r="G911" s="11"/>
    </row>
    <row r="912" spans="1:7">
      <c r="A912" s="9"/>
      <c r="B912" s="51"/>
      <c r="C912" s="51"/>
      <c r="D912" s="10"/>
      <c r="E912" s="9"/>
      <c r="F912" s="9"/>
      <c r="G912" s="11"/>
    </row>
    <row r="913" spans="1:7">
      <c r="A913" s="9"/>
      <c r="B913" s="51"/>
      <c r="C913" s="51"/>
      <c r="D913" s="10"/>
      <c r="E913" s="9"/>
      <c r="F913" s="9"/>
      <c r="G913" s="11"/>
    </row>
    <row r="914" spans="1:7">
      <c r="A914" s="9"/>
      <c r="B914" s="51"/>
      <c r="C914" s="51"/>
      <c r="D914" s="10"/>
      <c r="E914" s="9"/>
      <c r="F914" s="9"/>
      <c r="G914" s="11"/>
    </row>
    <row r="915" spans="1:7">
      <c r="A915" s="9"/>
      <c r="B915" s="51"/>
      <c r="C915" s="51"/>
      <c r="D915" s="10"/>
      <c r="E915" s="9"/>
      <c r="F915" s="9"/>
      <c r="G915" s="11"/>
    </row>
    <row r="916" spans="1:7">
      <c r="A916" s="9"/>
      <c r="B916" s="51"/>
      <c r="C916" s="51"/>
      <c r="D916" s="10"/>
      <c r="E916" s="9"/>
      <c r="F916" s="9"/>
      <c r="G916" s="11"/>
    </row>
    <row r="917" spans="1:7">
      <c r="A917" s="9"/>
      <c r="B917" s="51"/>
      <c r="C917" s="51"/>
      <c r="D917" s="10"/>
      <c r="E917" s="9"/>
      <c r="F917" s="9"/>
      <c r="G917" s="11"/>
    </row>
    <row r="918" spans="1:7">
      <c r="A918" s="9"/>
      <c r="B918" s="51"/>
      <c r="C918" s="51"/>
      <c r="D918" s="10"/>
      <c r="E918" s="9"/>
      <c r="F918" s="9"/>
      <c r="G918" s="11"/>
    </row>
    <row r="919" spans="1:7">
      <c r="A919" s="9"/>
      <c r="B919" s="51"/>
      <c r="C919" s="51"/>
      <c r="D919" s="10"/>
      <c r="E919" s="9"/>
      <c r="F919" s="9"/>
      <c r="G919" s="11"/>
    </row>
    <row r="920" spans="1:7">
      <c r="A920" s="9"/>
      <c r="B920" s="51"/>
      <c r="C920" s="51"/>
      <c r="D920" s="10"/>
      <c r="E920" s="9"/>
      <c r="F920" s="9"/>
      <c r="G920" s="11"/>
    </row>
    <row r="921" spans="1:7">
      <c r="A921" s="9"/>
      <c r="B921" s="51"/>
      <c r="C921" s="51"/>
      <c r="D921" s="10"/>
      <c r="E921" s="9"/>
      <c r="F921" s="9"/>
      <c r="G921" s="11"/>
    </row>
    <row r="922" spans="1:7">
      <c r="A922" s="9"/>
      <c r="B922" s="51"/>
      <c r="C922" s="51"/>
      <c r="D922" s="10"/>
      <c r="E922" s="9"/>
      <c r="F922" s="9"/>
      <c r="G922" s="11"/>
    </row>
    <row r="923" spans="1:7">
      <c r="A923" s="9"/>
      <c r="B923" s="51"/>
      <c r="C923" s="51"/>
      <c r="D923" s="10"/>
      <c r="E923" s="9"/>
      <c r="F923" s="9"/>
      <c r="G923" s="11"/>
    </row>
    <row r="924" spans="1:7">
      <c r="A924" s="9"/>
      <c r="B924" s="51"/>
      <c r="C924" s="51"/>
      <c r="D924" s="10"/>
      <c r="E924" s="9"/>
      <c r="F924" s="9"/>
      <c r="G924" s="11"/>
    </row>
    <row r="925" spans="1:7">
      <c r="A925" s="9"/>
      <c r="B925" s="51"/>
      <c r="C925" s="51"/>
      <c r="D925" s="10"/>
      <c r="E925" s="9"/>
      <c r="F925" s="9"/>
      <c r="G925" s="11"/>
    </row>
    <row r="926" spans="1:7">
      <c r="A926" s="9"/>
      <c r="B926" s="51"/>
      <c r="C926" s="51"/>
      <c r="D926" s="10"/>
      <c r="E926" s="9"/>
      <c r="F926" s="9"/>
      <c r="G926" s="11"/>
    </row>
    <row r="927" spans="1:7">
      <c r="A927" s="9"/>
      <c r="B927" s="51"/>
      <c r="C927" s="51"/>
      <c r="D927" s="10"/>
      <c r="E927" s="9"/>
      <c r="F927" s="9"/>
      <c r="G927" s="11"/>
    </row>
    <row r="928" spans="1:7">
      <c r="A928" s="9"/>
      <c r="B928" s="51"/>
      <c r="C928" s="51"/>
      <c r="D928" s="10"/>
      <c r="E928" s="9"/>
      <c r="F928" s="9"/>
      <c r="G928" s="11"/>
    </row>
    <row r="929" spans="1:7">
      <c r="A929" s="9"/>
      <c r="B929" s="51"/>
      <c r="C929" s="51"/>
      <c r="D929" s="10"/>
      <c r="E929" s="9"/>
      <c r="F929" s="9"/>
      <c r="G929" s="11"/>
    </row>
    <row r="930" spans="1:7">
      <c r="A930" s="9"/>
      <c r="B930" s="51"/>
      <c r="C930" s="51"/>
      <c r="D930" s="10"/>
      <c r="E930" s="9"/>
      <c r="F930" s="9"/>
      <c r="G930" s="11"/>
    </row>
    <row r="931" spans="1:7">
      <c r="A931" s="9"/>
      <c r="B931" s="51"/>
      <c r="C931" s="51"/>
      <c r="D931" s="10"/>
      <c r="E931" s="9"/>
      <c r="F931" s="9"/>
      <c r="G931" s="11"/>
    </row>
    <row r="932" spans="1:7">
      <c r="A932" s="9"/>
      <c r="B932" s="51"/>
      <c r="C932" s="51"/>
      <c r="D932" s="10"/>
      <c r="E932" s="9"/>
      <c r="F932" s="9"/>
      <c r="G932" s="11"/>
    </row>
    <row r="933" spans="1:7">
      <c r="A933" s="9"/>
      <c r="B933" s="51"/>
      <c r="C933" s="51"/>
      <c r="D933" s="10"/>
      <c r="E933" s="9"/>
      <c r="F933" s="9"/>
      <c r="G933" s="11"/>
    </row>
    <row r="934" spans="1:7">
      <c r="A934" s="9"/>
      <c r="B934" s="51"/>
      <c r="C934" s="51"/>
      <c r="D934" s="10"/>
      <c r="E934" s="9"/>
      <c r="F934" s="9"/>
      <c r="G934" s="11"/>
    </row>
    <row r="935" spans="1:7">
      <c r="A935" s="9"/>
      <c r="B935" s="51"/>
      <c r="C935" s="51"/>
      <c r="D935" s="10"/>
      <c r="E935" s="9"/>
      <c r="F935" s="9"/>
      <c r="G935" s="11"/>
    </row>
    <row r="936" spans="1:7">
      <c r="A936" s="9"/>
      <c r="B936" s="51"/>
      <c r="C936" s="51"/>
      <c r="D936" s="10"/>
      <c r="E936" s="9"/>
      <c r="F936" s="9"/>
      <c r="G936" s="11"/>
    </row>
    <row r="937" spans="1:7">
      <c r="A937" s="9"/>
      <c r="B937" s="51"/>
      <c r="C937" s="51"/>
      <c r="D937" s="10"/>
      <c r="E937" s="9"/>
      <c r="F937" s="9"/>
      <c r="G937" s="11"/>
    </row>
    <row r="938" spans="1:7">
      <c r="A938" s="9"/>
      <c r="B938" s="51"/>
      <c r="C938" s="51"/>
      <c r="D938" s="10"/>
      <c r="E938" s="9"/>
      <c r="F938" s="9"/>
      <c r="G938" s="11"/>
    </row>
    <row r="939" spans="1:7">
      <c r="A939" s="9"/>
      <c r="B939" s="51"/>
      <c r="C939" s="51"/>
      <c r="D939" s="10"/>
      <c r="E939" s="9"/>
      <c r="F939" s="9"/>
      <c r="G939" s="11"/>
    </row>
    <row r="940" spans="1:7">
      <c r="A940" s="9"/>
      <c r="B940" s="51"/>
      <c r="C940" s="51"/>
      <c r="D940" s="10"/>
      <c r="E940" s="9"/>
      <c r="F940" s="9"/>
      <c r="G940" s="11"/>
    </row>
    <row r="941" spans="1:7">
      <c r="A941" s="9"/>
      <c r="B941" s="51"/>
      <c r="C941" s="51"/>
      <c r="D941" s="10"/>
      <c r="E941" s="9"/>
      <c r="F941" s="9"/>
      <c r="G941" s="11"/>
    </row>
    <row r="942" spans="1:7">
      <c r="A942" s="9"/>
      <c r="B942" s="51"/>
      <c r="C942" s="51"/>
      <c r="D942" s="10"/>
      <c r="E942" s="9"/>
      <c r="F942" s="9"/>
      <c r="G942" s="11"/>
    </row>
    <row r="943" spans="1:7">
      <c r="A943" s="9"/>
      <c r="B943" s="51"/>
      <c r="C943" s="51"/>
      <c r="D943" s="10"/>
      <c r="E943" s="9"/>
      <c r="F943" s="9"/>
      <c r="G943" s="11"/>
    </row>
    <row r="944" spans="1:7">
      <c r="A944" s="9"/>
      <c r="B944" s="51"/>
      <c r="C944" s="51"/>
      <c r="D944" s="10"/>
      <c r="E944" s="9"/>
      <c r="F944" s="9"/>
      <c r="G944" s="11"/>
    </row>
    <row r="945" spans="1:7">
      <c r="A945" s="9"/>
      <c r="B945" s="51"/>
      <c r="C945" s="51"/>
      <c r="D945" s="10"/>
      <c r="E945" s="9"/>
      <c r="F945" s="9"/>
      <c r="G945" s="11"/>
    </row>
    <row r="946" spans="1:7">
      <c r="A946" s="9"/>
      <c r="B946" s="51"/>
      <c r="C946" s="51"/>
      <c r="D946" s="10"/>
      <c r="E946" s="9"/>
      <c r="F946" s="9"/>
      <c r="G946" s="11"/>
    </row>
    <row r="947" spans="1:7">
      <c r="A947" s="9"/>
      <c r="B947" s="51"/>
      <c r="C947" s="51"/>
      <c r="D947" s="10"/>
      <c r="E947" s="9"/>
      <c r="F947" s="9"/>
      <c r="G947" s="11"/>
    </row>
    <row r="948" spans="1:7">
      <c r="A948" s="9"/>
      <c r="B948" s="51"/>
      <c r="C948" s="51"/>
      <c r="D948" s="10"/>
      <c r="E948" s="9"/>
      <c r="F948" s="9"/>
      <c r="G948" s="11"/>
    </row>
    <row r="949" spans="1:7">
      <c r="A949" s="9"/>
      <c r="B949" s="51"/>
      <c r="C949" s="51"/>
      <c r="D949" s="10"/>
      <c r="E949" s="9"/>
      <c r="F949" s="9"/>
      <c r="G949" s="11"/>
    </row>
    <row r="950" spans="1:7">
      <c r="A950" s="9"/>
      <c r="B950" s="51"/>
      <c r="C950" s="51"/>
      <c r="D950" s="10"/>
      <c r="E950" s="9"/>
      <c r="F950" s="9"/>
      <c r="G950" s="11"/>
    </row>
    <row r="951" spans="1:7">
      <c r="A951" s="9"/>
      <c r="B951" s="51"/>
      <c r="C951" s="51"/>
      <c r="D951" s="10"/>
      <c r="E951" s="9"/>
      <c r="F951" s="9"/>
      <c r="G951" s="11"/>
    </row>
    <row r="952" spans="1:7">
      <c r="A952" s="9"/>
      <c r="B952" s="51"/>
      <c r="C952" s="51"/>
      <c r="D952" s="10"/>
      <c r="E952" s="9"/>
      <c r="F952" s="9"/>
      <c r="G952" s="11"/>
    </row>
    <row r="953" spans="1:7">
      <c r="A953" s="9"/>
      <c r="B953" s="51"/>
      <c r="C953" s="51"/>
      <c r="D953" s="10"/>
      <c r="E953" s="9"/>
      <c r="F953" s="9"/>
      <c r="G953" s="11"/>
    </row>
    <row r="954" spans="1:7">
      <c r="A954" s="9"/>
      <c r="B954" s="51"/>
      <c r="C954" s="51"/>
      <c r="D954" s="10"/>
      <c r="E954" s="9"/>
      <c r="F954" s="9"/>
      <c r="G954" s="11"/>
    </row>
    <row r="955" spans="1:7">
      <c r="A955" s="9"/>
      <c r="B955" s="51"/>
      <c r="C955" s="51"/>
      <c r="D955" s="10"/>
      <c r="E955" s="9"/>
      <c r="F955" s="9"/>
      <c r="G955" s="11"/>
    </row>
    <row r="956" spans="1:7">
      <c r="A956" s="9"/>
      <c r="B956" s="51"/>
      <c r="C956" s="51"/>
      <c r="D956" s="10"/>
      <c r="E956" s="9"/>
      <c r="F956" s="9"/>
      <c r="G956" s="11"/>
    </row>
    <row r="957" spans="1:7">
      <c r="A957" s="9"/>
      <c r="B957" s="51"/>
      <c r="C957" s="51"/>
      <c r="D957" s="10"/>
      <c r="E957" s="9"/>
      <c r="F957" s="9"/>
      <c r="G957" s="11"/>
    </row>
    <row r="958" spans="1:7">
      <c r="A958" s="9"/>
      <c r="B958" s="51"/>
      <c r="C958" s="51"/>
      <c r="D958" s="10"/>
      <c r="E958" s="9"/>
      <c r="F958" s="9"/>
      <c r="G958" s="11"/>
    </row>
    <row r="959" spans="1:7">
      <c r="A959" s="9"/>
      <c r="B959" s="51"/>
      <c r="C959" s="51"/>
      <c r="D959" s="10"/>
      <c r="E959" s="9"/>
      <c r="F959" s="9"/>
      <c r="G959" s="11"/>
    </row>
    <row r="960" spans="1:7">
      <c r="A960" s="9"/>
      <c r="B960" s="51"/>
      <c r="C960" s="51"/>
      <c r="D960" s="10"/>
      <c r="E960" s="9"/>
      <c r="F960" s="9"/>
      <c r="G960" s="11"/>
    </row>
    <row r="961" spans="1:7">
      <c r="A961" s="9"/>
      <c r="B961" s="51"/>
      <c r="C961" s="51"/>
      <c r="D961" s="10"/>
      <c r="E961" s="9"/>
      <c r="F961" s="9"/>
      <c r="G961" s="11"/>
    </row>
    <row r="962" spans="1:7">
      <c r="A962" s="9"/>
      <c r="B962" s="51"/>
      <c r="C962" s="51"/>
      <c r="D962" s="10"/>
      <c r="E962" s="9"/>
      <c r="F962" s="9"/>
      <c r="G962" s="11"/>
    </row>
    <row r="963" spans="1:7">
      <c r="A963" s="9"/>
      <c r="B963" s="51"/>
      <c r="C963" s="51"/>
      <c r="D963" s="10"/>
      <c r="E963" s="9"/>
      <c r="F963" s="9"/>
      <c r="G963" s="11"/>
    </row>
    <row r="964" spans="1:7">
      <c r="A964" s="9"/>
      <c r="B964" s="51"/>
      <c r="C964" s="51"/>
      <c r="D964" s="10"/>
      <c r="E964" s="9"/>
      <c r="F964" s="9"/>
      <c r="G964" s="11"/>
    </row>
    <row r="965" spans="1:7">
      <c r="A965" s="9"/>
      <c r="B965" s="51"/>
      <c r="C965" s="51"/>
      <c r="D965" s="10"/>
      <c r="E965" s="9"/>
      <c r="F965" s="9"/>
      <c r="G965" s="11"/>
    </row>
    <row r="966" spans="1:7">
      <c r="A966" s="9"/>
      <c r="B966" s="51"/>
      <c r="C966" s="51"/>
      <c r="D966" s="10"/>
      <c r="E966" s="9"/>
      <c r="F966" s="9"/>
      <c r="G966" s="11"/>
    </row>
    <row r="967" spans="1:7">
      <c r="A967" s="9"/>
      <c r="B967" s="51"/>
      <c r="C967" s="51"/>
      <c r="D967" s="10"/>
      <c r="E967" s="9"/>
      <c r="F967" s="9"/>
      <c r="G967" s="11"/>
    </row>
    <row r="968" spans="1:7">
      <c r="A968" s="9"/>
      <c r="B968" s="51"/>
      <c r="C968" s="51"/>
      <c r="D968" s="10"/>
      <c r="E968" s="9"/>
      <c r="F968" s="9"/>
      <c r="G968" s="11"/>
    </row>
    <row r="969" spans="1:7">
      <c r="A969" s="9"/>
      <c r="B969" s="51"/>
      <c r="C969" s="51"/>
      <c r="D969" s="10"/>
      <c r="E969" s="9"/>
      <c r="F969" s="9"/>
      <c r="G969" s="11"/>
    </row>
    <row r="970" spans="1:7">
      <c r="A970" s="9"/>
      <c r="B970" s="51"/>
      <c r="C970" s="51"/>
      <c r="D970" s="10"/>
      <c r="E970" s="9"/>
      <c r="F970" s="9"/>
      <c r="G970" s="11"/>
    </row>
    <row r="971" spans="1:7">
      <c r="A971" s="9"/>
      <c r="B971" s="51"/>
      <c r="C971" s="51"/>
      <c r="D971" s="10"/>
      <c r="E971" s="9"/>
      <c r="F971" s="9"/>
      <c r="G971" s="11"/>
    </row>
    <row r="972" spans="1:7">
      <c r="A972" s="9"/>
      <c r="B972" s="51"/>
      <c r="C972" s="51"/>
      <c r="D972" s="10"/>
      <c r="E972" s="9"/>
      <c r="F972" s="9"/>
      <c r="G972" s="11"/>
    </row>
    <row r="973" spans="1:7">
      <c r="A973" s="9"/>
      <c r="B973" s="51"/>
      <c r="C973" s="51"/>
      <c r="D973" s="10"/>
      <c r="E973" s="9"/>
      <c r="F973" s="9"/>
      <c r="G973" s="11"/>
    </row>
    <row r="974" spans="1:7">
      <c r="A974" s="9"/>
      <c r="B974" s="51"/>
      <c r="C974" s="51"/>
      <c r="D974" s="10"/>
      <c r="E974" s="9"/>
      <c r="F974" s="9"/>
      <c r="G974" s="11"/>
    </row>
    <row r="975" spans="1:7">
      <c r="A975" s="9"/>
      <c r="B975" s="51"/>
      <c r="C975" s="51"/>
      <c r="D975" s="10"/>
      <c r="E975" s="9"/>
      <c r="F975" s="9"/>
      <c r="G975" s="11"/>
    </row>
    <row r="976" spans="1:7">
      <c r="A976" s="9"/>
      <c r="B976" s="51"/>
      <c r="C976" s="51"/>
      <c r="D976" s="10"/>
      <c r="E976" s="9"/>
      <c r="F976" s="9"/>
      <c r="G976" s="11"/>
    </row>
    <row r="977" spans="1:7">
      <c r="A977" s="9"/>
      <c r="B977" s="51"/>
      <c r="C977" s="51"/>
      <c r="D977" s="10"/>
      <c r="E977" s="9"/>
      <c r="F977" s="9"/>
      <c r="G977" s="11"/>
    </row>
    <row r="978" spans="1:7">
      <c r="A978" s="9"/>
      <c r="B978" s="51"/>
      <c r="C978" s="51"/>
      <c r="D978" s="10"/>
      <c r="E978" s="9"/>
      <c r="F978" s="9"/>
      <c r="G978" s="11"/>
    </row>
    <row r="979" spans="1:7">
      <c r="A979" s="9"/>
      <c r="B979" s="51"/>
      <c r="C979" s="51"/>
      <c r="D979" s="10"/>
      <c r="E979" s="9"/>
      <c r="F979" s="9"/>
      <c r="G979" s="11"/>
    </row>
    <row r="980" spans="1:7">
      <c r="A980" s="9"/>
      <c r="B980" s="51"/>
      <c r="C980" s="51"/>
      <c r="D980" s="10"/>
      <c r="E980" s="9"/>
      <c r="F980" s="9"/>
      <c r="G980" s="11"/>
    </row>
    <row r="981" spans="1:7">
      <c r="A981" s="9"/>
      <c r="B981" s="51"/>
      <c r="C981" s="51"/>
      <c r="D981" s="10"/>
      <c r="E981" s="9"/>
      <c r="F981" s="9"/>
      <c r="G981" s="11"/>
    </row>
    <row r="982" spans="1:7">
      <c r="A982" s="9"/>
      <c r="B982" s="51"/>
      <c r="C982" s="51"/>
      <c r="D982" s="10"/>
      <c r="E982" s="9"/>
      <c r="F982" s="9"/>
      <c r="G982" s="11"/>
    </row>
    <row r="983" spans="1:7">
      <c r="A983" s="9"/>
      <c r="B983" s="51"/>
      <c r="C983" s="51"/>
      <c r="D983" s="10"/>
      <c r="E983" s="9"/>
      <c r="F983" s="9"/>
      <c r="G983" s="11"/>
    </row>
    <row r="984" spans="1:7">
      <c r="A984" s="9"/>
      <c r="B984" s="51"/>
      <c r="C984" s="51"/>
      <c r="D984" s="10"/>
      <c r="E984" s="9"/>
      <c r="F984" s="9"/>
      <c r="G984" s="11"/>
    </row>
    <row r="985" spans="1:7">
      <c r="A985" s="9"/>
      <c r="B985" s="51"/>
      <c r="C985" s="51"/>
      <c r="D985" s="10"/>
      <c r="E985" s="9"/>
      <c r="F985" s="9"/>
      <c r="G985" s="11"/>
    </row>
    <row r="986" spans="1:7">
      <c r="A986" s="9"/>
      <c r="B986" s="51"/>
      <c r="C986" s="51"/>
      <c r="D986" s="10"/>
      <c r="E986" s="9"/>
      <c r="F986" s="9"/>
      <c r="G986" s="11"/>
    </row>
    <row r="987" spans="1:7">
      <c r="A987" s="9"/>
      <c r="B987" s="51"/>
      <c r="C987" s="51"/>
      <c r="D987" s="10"/>
      <c r="E987" s="9"/>
      <c r="F987" s="9"/>
      <c r="G987" s="11"/>
    </row>
    <row r="988" spans="1:7">
      <c r="A988" s="9"/>
      <c r="B988" s="51"/>
      <c r="C988" s="51"/>
      <c r="D988" s="10"/>
      <c r="E988" s="9"/>
      <c r="F988" s="9"/>
      <c r="G988" s="11"/>
    </row>
    <row r="989" spans="1:7">
      <c r="A989" s="9"/>
      <c r="B989" s="51"/>
      <c r="C989" s="51"/>
      <c r="D989" s="10"/>
      <c r="E989" s="9"/>
      <c r="F989" s="9"/>
      <c r="G989" s="11"/>
    </row>
    <row r="990" spans="1:7">
      <c r="A990" s="9"/>
      <c r="B990" s="51"/>
      <c r="C990" s="51"/>
      <c r="D990" s="10"/>
      <c r="E990" s="9"/>
      <c r="F990" s="9"/>
      <c r="G990" s="11"/>
    </row>
    <row r="991" spans="1:7">
      <c r="A991" s="9"/>
      <c r="B991" s="51"/>
      <c r="C991" s="51"/>
      <c r="D991" s="10"/>
      <c r="E991" s="9"/>
      <c r="F991" s="9"/>
      <c r="G991" s="11"/>
    </row>
    <row r="992" spans="1:7">
      <c r="A992" s="9"/>
      <c r="B992" s="51"/>
      <c r="C992" s="51"/>
      <c r="D992" s="10"/>
      <c r="E992" s="9"/>
      <c r="F992" s="9"/>
      <c r="G992" s="11"/>
    </row>
    <row r="993" spans="1:7">
      <c r="A993" s="9"/>
      <c r="B993" s="51"/>
      <c r="C993" s="51"/>
      <c r="D993" s="10"/>
      <c r="E993" s="9"/>
      <c r="F993" s="9"/>
      <c r="G993" s="11"/>
    </row>
    <row r="994" spans="1:7">
      <c r="A994" s="9"/>
      <c r="B994" s="51"/>
      <c r="C994" s="51"/>
      <c r="D994" s="10"/>
      <c r="E994" s="9"/>
      <c r="F994" s="9"/>
      <c r="G994" s="11"/>
    </row>
    <row r="995" spans="1:7">
      <c r="A995" s="9"/>
      <c r="B995" s="51"/>
      <c r="C995" s="51"/>
      <c r="D995" s="10"/>
      <c r="E995" s="9"/>
      <c r="F995" s="9"/>
      <c r="G995" s="11"/>
    </row>
    <row r="996" spans="1:7">
      <c r="A996" s="9"/>
      <c r="B996" s="51"/>
      <c r="C996" s="51"/>
      <c r="D996" s="10"/>
      <c r="E996" s="9"/>
      <c r="F996" s="9"/>
      <c r="G996" s="11"/>
    </row>
    <row r="997" spans="1:7">
      <c r="A997" s="9"/>
      <c r="B997" s="51"/>
      <c r="C997" s="51"/>
      <c r="D997" s="10"/>
      <c r="E997" s="9"/>
      <c r="F997" s="9"/>
      <c r="G997" s="11"/>
    </row>
    <row r="998" spans="1:7">
      <c r="A998" s="9"/>
      <c r="B998" s="51"/>
      <c r="C998" s="51"/>
      <c r="D998" s="10"/>
      <c r="E998" s="9"/>
      <c r="F998" s="9"/>
      <c r="G998" s="11"/>
    </row>
    <row r="999" spans="1:7">
      <c r="A999" s="9"/>
      <c r="B999" s="51"/>
      <c r="C999" s="51"/>
      <c r="D999" s="10"/>
      <c r="E999" s="9"/>
      <c r="F999" s="9"/>
      <c r="G999" s="11"/>
    </row>
    <row r="1000" spans="1:7">
      <c r="A1000" s="9"/>
      <c r="B1000" s="51"/>
      <c r="C1000" s="51"/>
      <c r="D1000" s="10"/>
      <c r="E1000" s="9"/>
      <c r="F1000" s="9"/>
      <c r="G1000" s="11"/>
    </row>
    <row r="1001" spans="1:7">
      <c r="A1001" s="9"/>
      <c r="B1001" s="51"/>
      <c r="C1001" s="51"/>
      <c r="D1001" s="10"/>
      <c r="E1001" s="9"/>
      <c r="F1001" s="9"/>
      <c r="G1001" s="11"/>
    </row>
    <row r="1002" spans="1:7">
      <c r="A1002" s="9"/>
      <c r="B1002" s="51"/>
      <c r="C1002" s="51"/>
      <c r="D1002" s="10"/>
      <c r="E1002" s="9"/>
      <c r="F1002" s="9"/>
      <c r="G1002" s="11"/>
    </row>
    <row r="1003" spans="1:7">
      <c r="A1003" s="9"/>
      <c r="B1003" s="51"/>
      <c r="C1003" s="51"/>
      <c r="D1003" s="10"/>
      <c r="E1003" s="9"/>
      <c r="F1003" s="9"/>
      <c r="G1003" s="11"/>
    </row>
    <row r="1004" spans="1:7">
      <c r="A1004" s="9"/>
      <c r="B1004" s="51"/>
      <c r="C1004" s="51"/>
      <c r="D1004" s="10"/>
      <c r="E1004" s="9"/>
      <c r="F1004" s="9"/>
      <c r="G1004" s="11"/>
    </row>
    <row r="1005" spans="1:7">
      <c r="A1005" s="9"/>
      <c r="B1005" s="51"/>
      <c r="C1005" s="51"/>
      <c r="D1005" s="10"/>
      <c r="E1005" s="9"/>
      <c r="F1005" s="9"/>
      <c r="G1005" s="11"/>
    </row>
    <row r="1006" spans="1:7">
      <c r="A1006" s="9"/>
      <c r="B1006" s="51"/>
      <c r="C1006" s="51"/>
      <c r="D1006" s="10"/>
      <c r="E1006" s="9"/>
      <c r="F1006" s="9"/>
      <c r="G1006" s="11"/>
    </row>
    <row r="1007" spans="1:7">
      <c r="A1007" s="9"/>
      <c r="B1007" s="51"/>
      <c r="C1007" s="51"/>
      <c r="D1007" s="10"/>
      <c r="E1007" s="9"/>
      <c r="F1007" s="9"/>
      <c r="G1007" s="11"/>
    </row>
    <row r="1008" spans="1:7">
      <c r="A1008" s="9"/>
      <c r="B1008" s="51"/>
      <c r="C1008" s="51"/>
      <c r="D1008" s="10"/>
      <c r="E1008" s="9"/>
      <c r="F1008" s="9"/>
      <c r="G1008" s="11"/>
    </row>
    <row r="1009" spans="1:7">
      <c r="A1009" s="9"/>
      <c r="B1009" s="51"/>
      <c r="C1009" s="51"/>
      <c r="D1009" s="10"/>
      <c r="E1009" s="9"/>
      <c r="F1009" s="9"/>
      <c r="G1009" s="11"/>
    </row>
    <row r="1010" spans="1:7">
      <c r="A1010" s="9"/>
      <c r="B1010" s="51"/>
      <c r="C1010" s="51"/>
      <c r="D1010" s="10"/>
      <c r="E1010" s="9"/>
      <c r="F1010" s="9"/>
      <c r="G1010" s="11"/>
    </row>
    <row r="1011" spans="1:7">
      <c r="A1011" s="9"/>
      <c r="B1011" s="51"/>
      <c r="C1011" s="51"/>
      <c r="D1011" s="10"/>
      <c r="E1011" s="9"/>
      <c r="F1011" s="9"/>
      <c r="G1011" s="11"/>
    </row>
    <row r="1012" spans="1:7">
      <c r="A1012" s="9"/>
      <c r="B1012" s="51"/>
      <c r="C1012" s="51"/>
      <c r="D1012" s="10"/>
      <c r="E1012" s="9"/>
      <c r="F1012" s="9"/>
      <c r="G1012" s="11"/>
    </row>
    <row r="1013" spans="1:7">
      <c r="A1013" s="9"/>
      <c r="B1013" s="51"/>
      <c r="C1013" s="51"/>
      <c r="D1013" s="10"/>
      <c r="E1013" s="9"/>
      <c r="F1013" s="9"/>
      <c r="G1013" s="11"/>
    </row>
    <row r="1014" spans="1:7">
      <c r="A1014" s="9"/>
      <c r="B1014" s="51"/>
      <c r="C1014" s="51"/>
      <c r="D1014" s="10"/>
      <c r="E1014" s="9"/>
      <c r="F1014" s="9"/>
      <c r="G1014" s="11"/>
    </row>
    <row r="1015" spans="1:7">
      <c r="A1015" s="9"/>
      <c r="B1015" s="51"/>
      <c r="C1015" s="51"/>
      <c r="D1015" s="10"/>
      <c r="E1015" s="9"/>
      <c r="F1015" s="9"/>
      <c r="G1015" s="11"/>
    </row>
    <row r="1016" spans="1:7">
      <c r="A1016" s="9"/>
      <c r="B1016" s="51"/>
      <c r="C1016" s="51"/>
      <c r="D1016" s="10"/>
      <c r="E1016" s="9"/>
      <c r="F1016" s="9"/>
      <c r="G1016" s="11"/>
    </row>
    <row r="1017" spans="1:7">
      <c r="A1017" s="9"/>
      <c r="B1017" s="51"/>
      <c r="C1017" s="51"/>
      <c r="D1017" s="10"/>
      <c r="E1017" s="9"/>
      <c r="F1017" s="9"/>
      <c r="G1017" s="11"/>
    </row>
    <row r="1018" spans="1:7">
      <c r="A1018" s="9"/>
      <c r="B1018" s="51"/>
      <c r="C1018" s="51"/>
      <c r="D1018" s="10"/>
      <c r="E1018" s="9"/>
      <c r="F1018" s="9"/>
      <c r="G1018" s="11"/>
    </row>
    <row r="1019" spans="1:7">
      <c r="A1019" s="9"/>
      <c r="B1019" s="51"/>
      <c r="C1019" s="51"/>
      <c r="D1019" s="10"/>
      <c r="E1019" s="9"/>
      <c r="F1019" s="9"/>
      <c r="G1019" s="11"/>
    </row>
    <row r="1020" spans="1:7">
      <c r="A1020" s="9"/>
      <c r="B1020" s="51"/>
      <c r="C1020" s="51"/>
      <c r="D1020" s="10"/>
      <c r="E1020" s="9"/>
      <c r="F1020" s="9"/>
      <c r="G1020" s="11"/>
    </row>
    <row r="1021" spans="1:7">
      <c r="A1021" s="9"/>
      <c r="B1021" s="51"/>
      <c r="C1021" s="51"/>
      <c r="D1021" s="10"/>
      <c r="E1021" s="9"/>
      <c r="F1021" s="9"/>
      <c r="G1021" s="11"/>
    </row>
    <row r="1022" spans="1:7">
      <c r="A1022" s="9"/>
      <c r="B1022" s="51"/>
      <c r="C1022" s="51"/>
      <c r="D1022" s="10"/>
      <c r="E1022" s="9"/>
      <c r="F1022" s="9"/>
      <c r="G1022" s="11"/>
    </row>
    <row r="1023" spans="1:7">
      <c r="A1023" s="9"/>
      <c r="B1023" s="51"/>
      <c r="C1023" s="51"/>
      <c r="D1023" s="10"/>
      <c r="E1023" s="9"/>
      <c r="F1023" s="9"/>
      <c r="G1023" s="11"/>
    </row>
    <row r="1024" spans="1:7">
      <c r="A1024" s="9"/>
      <c r="B1024" s="51"/>
      <c r="C1024" s="51"/>
      <c r="D1024" s="10"/>
      <c r="E1024" s="9"/>
      <c r="F1024" s="9"/>
      <c r="G1024" s="11"/>
    </row>
    <row r="1025" spans="1:7">
      <c r="A1025" s="9"/>
      <c r="B1025" s="51"/>
      <c r="C1025" s="51"/>
      <c r="D1025" s="10"/>
      <c r="E1025" s="9"/>
      <c r="F1025" s="9"/>
      <c r="G1025" s="11"/>
    </row>
    <row r="1026" spans="1:7">
      <c r="A1026" s="9"/>
      <c r="B1026" s="51"/>
      <c r="C1026" s="51"/>
      <c r="D1026" s="10"/>
      <c r="E1026" s="9"/>
      <c r="F1026" s="9"/>
      <c r="G1026" s="11"/>
    </row>
    <row r="1027" spans="1:7">
      <c r="A1027" s="9"/>
      <c r="B1027" s="51"/>
      <c r="C1027" s="51"/>
      <c r="D1027" s="10"/>
      <c r="E1027" s="9"/>
      <c r="F1027" s="9"/>
      <c r="G1027" s="11"/>
    </row>
    <row r="1028" spans="1:7">
      <c r="A1028" s="9"/>
      <c r="B1028" s="51"/>
      <c r="C1028" s="51"/>
      <c r="D1028" s="10"/>
      <c r="E1028" s="9"/>
      <c r="F1028" s="9"/>
      <c r="G1028" s="11"/>
    </row>
    <row r="1029" spans="1:7">
      <c r="A1029" s="9"/>
      <c r="B1029" s="51"/>
      <c r="C1029" s="51"/>
      <c r="D1029" s="10"/>
      <c r="E1029" s="9"/>
      <c r="F1029" s="9"/>
      <c r="G1029" s="11"/>
    </row>
    <row r="1030" spans="1:7">
      <c r="A1030" s="9"/>
      <c r="B1030" s="51"/>
      <c r="C1030" s="51"/>
      <c r="D1030" s="10"/>
      <c r="E1030" s="9"/>
      <c r="F1030" s="9"/>
      <c r="G1030" s="11"/>
    </row>
    <row r="1031" spans="1:7">
      <c r="A1031" s="9"/>
      <c r="B1031" s="51"/>
      <c r="C1031" s="51"/>
      <c r="D1031" s="10"/>
      <c r="E1031" s="9"/>
      <c r="F1031" s="9"/>
      <c r="G1031" s="11"/>
    </row>
    <row r="1032" spans="1:7">
      <c r="A1032" s="9"/>
      <c r="B1032" s="51"/>
      <c r="C1032" s="51"/>
      <c r="D1032" s="10"/>
      <c r="E1032" s="9"/>
      <c r="F1032" s="9"/>
      <c r="G1032" s="11"/>
    </row>
    <row r="1033" spans="1:7">
      <c r="A1033" s="9"/>
      <c r="B1033" s="51"/>
      <c r="C1033" s="51"/>
      <c r="D1033" s="10"/>
      <c r="E1033" s="9"/>
      <c r="F1033" s="9"/>
      <c r="G1033" s="11"/>
    </row>
    <row r="1034" spans="1:7">
      <c r="A1034" s="9"/>
      <c r="B1034" s="51"/>
      <c r="C1034" s="51"/>
      <c r="D1034" s="10"/>
      <c r="E1034" s="9"/>
      <c r="F1034" s="9"/>
      <c r="G1034" s="11"/>
    </row>
    <row r="1035" spans="1:7">
      <c r="A1035" s="9"/>
      <c r="B1035" s="51"/>
      <c r="C1035" s="51"/>
      <c r="D1035" s="10"/>
      <c r="E1035" s="9"/>
      <c r="F1035" s="9"/>
      <c r="G1035" s="11"/>
    </row>
    <row r="1036" spans="1:7">
      <c r="A1036" s="9"/>
      <c r="B1036" s="51"/>
      <c r="C1036" s="51"/>
      <c r="D1036" s="10"/>
      <c r="E1036" s="9"/>
      <c r="F1036" s="9"/>
      <c r="G1036" s="11"/>
    </row>
    <row r="1037" spans="1:7">
      <c r="A1037" s="9"/>
      <c r="B1037" s="51"/>
      <c r="C1037" s="51"/>
      <c r="D1037" s="10"/>
      <c r="E1037" s="9"/>
      <c r="F1037" s="9"/>
      <c r="G1037" s="11"/>
    </row>
    <row r="1038" spans="1:7">
      <c r="A1038" s="9"/>
      <c r="B1038" s="51"/>
      <c r="C1038" s="51"/>
      <c r="D1038" s="10"/>
      <c r="E1038" s="9"/>
      <c r="F1038" s="9"/>
      <c r="G1038" s="11"/>
    </row>
    <row r="1039" spans="1:7">
      <c r="A1039" s="9"/>
      <c r="B1039" s="51"/>
      <c r="C1039" s="51"/>
      <c r="D1039" s="10"/>
      <c r="E1039" s="9"/>
      <c r="F1039" s="9"/>
      <c r="G1039" s="11"/>
    </row>
    <row r="1040" spans="1:7">
      <c r="A1040" s="9"/>
      <c r="B1040" s="51"/>
      <c r="C1040" s="51"/>
      <c r="D1040" s="10"/>
      <c r="E1040" s="9"/>
      <c r="F1040" s="9"/>
      <c r="G1040" s="11"/>
    </row>
    <row r="1041" spans="1:7">
      <c r="A1041" s="9"/>
      <c r="B1041" s="51"/>
      <c r="C1041" s="51"/>
      <c r="D1041" s="10"/>
      <c r="E1041" s="9"/>
      <c r="F1041" s="9"/>
      <c r="G1041" s="11"/>
    </row>
    <row r="1042" spans="1:7">
      <c r="A1042" s="9"/>
      <c r="B1042" s="51"/>
      <c r="C1042" s="51"/>
      <c r="D1042" s="10"/>
      <c r="E1042" s="9"/>
      <c r="F1042" s="9"/>
      <c r="G1042" s="11"/>
    </row>
    <row r="1043" spans="1:7">
      <c r="A1043" s="9"/>
      <c r="B1043" s="51"/>
      <c r="C1043" s="51"/>
      <c r="D1043" s="10"/>
      <c r="E1043" s="9"/>
      <c r="F1043" s="9"/>
      <c r="G1043" s="11"/>
    </row>
    <row r="1044" spans="1:7">
      <c r="A1044" s="9"/>
      <c r="B1044" s="51"/>
      <c r="C1044" s="51"/>
      <c r="D1044" s="10"/>
      <c r="E1044" s="9"/>
      <c r="F1044" s="9"/>
      <c r="G1044" s="11"/>
    </row>
    <row r="1045" spans="1:7">
      <c r="A1045" s="9"/>
      <c r="B1045" s="51"/>
      <c r="C1045" s="51"/>
      <c r="D1045" s="10"/>
      <c r="E1045" s="9"/>
      <c r="F1045" s="9"/>
      <c r="G1045" s="11"/>
    </row>
    <row r="1046" spans="1:7">
      <c r="A1046" s="9"/>
      <c r="B1046" s="51"/>
      <c r="C1046" s="51"/>
      <c r="D1046" s="10"/>
      <c r="E1046" s="9"/>
      <c r="F1046" s="9"/>
      <c r="G1046" s="11"/>
    </row>
    <row r="1047" spans="1:7">
      <c r="A1047" s="9"/>
      <c r="B1047" s="51"/>
      <c r="C1047" s="51"/>
      <c r="D1047" s="10"/>
      <c r="E1047" s="9"/>
      <c r="F1047" s="9"/>
      <c r="G1047" s="11"/>
    </row>
    <row r="1048" spans="1:7">
      <c r="A1048" s="9"/>
      <c r="B1048" s="51"/>
      <c r="C1048" s="51"/>
      <c r="D1048" s="10"/>
      <c r="E1048" s="9"/>
      <c r="F1048" s="9"/>
      <c r="G1048" s="11"/>
    </row>
    <row r="1049" spans="1:7">
      <c r="A1049" s="9"/>
      <c r="B1049" s="51"/>
      <c r="C1049" s="51"/>
      <c r="D1049" s="10"/>
      <c r="E1049" s="9"/>
      <c r="F1049" s="9"/>
      <c r="G1049" s="11"/>
    </row>
    <row r="1050" spans="1:7">
      <c r="A1050" s="9"/>
      <c r="B1050" s="51"/>
      <c r="C1050" s="51"/>
      <c r="D1050" s="10"/>
      <c r="E1050" s="9"/>
      <c r="F1050" s="9"/>
      <c r="G1050" s="11"/>
    </row>
    <row r="1051" spans="1:7">
      <c r="A1051" s="9"/>
      <c r="B1051" s="51"/>
      <c r="C1051" s="51"/>
      <c r="D1051" s="10"/>
      <c r="E1051" s="9"/>
      <c r="F1051" s="9"/>
      <c r="G1051" s="11"/>
    </row>
    <row r="1052" spans="1:7">
      <c r="A1052" s="9"/>
      <c r="B1052" s="51"/>
      <c r="C1052" s="51"/>
      <c r="D1052" s="10"/>
      <c r="E1052" s="9"/>
      <c r="F1052" s="9"/>
      <c r="G1052" s="11"/>
    </row>
    <row r="1053" spans="1:7">
      <c r="A1053" s="9"/>
      <c r="B1053" s="51"/>
      <c r="C1053" s="51"/>
      <c r="D1053" s="10"/>
      <c r="E1053" s="9"/>
      <c r="F1053" s="9"/>
      <c r="G1053" s="11"/>
    </row>
    <row r="1054" spans="1:7">
      <c r="A1054" s="9"/>
      <c r="B1054" s="51"/>
      <c r="C1054" s="51"/>
      <c r="D1054" s="10"/>
      <c r="E1054" s="9"/>
      <c r="F1054" s="9"/>
      <c r="G1054" s="11"/>
    </row>
    <row r="1055" spans="1:7">
      <c r="A1055" s="9"/>
      <c r="B1055" s="51"/>
      <c r="C1055" s="51"/>
      <c r="D1055" s="10"/>
      <c r="E1055" s="9"/>
      <c r="F1055" s="9"/>
      <c r="G1055" s="11"/>
    </row>
    <row r="1056" spans="1:7">
      <c r="A1056" s="9"/>
      <c r="B1056" s="51"/>
      <c r="C1056" s="51"/>
      <c r="D1056" s="10"/>
      <c r="E1056" s="9"/>
      <c r="F1056" s="9"/>
      <c r="G1056" s="11"/>
    </row>
    <row r="1057" spans="1:7">
      <c r="A1057" s="9"/>
      <c r="B1057" s="51"/>
      <c r="C1057" s="51"/>
      <c r="D1057" s="10"/>
      <c r="E1057" s="9"/>
      <c r="F1057" s="9"/>
      <c r="G1057" s="11"/>
    </row>
    <row r="1058" spans="1:7">
      <c r="A1058" s="9"/>
      <c r="B1058" s="51"/>
      <c r="C1058" s="51"/>
      <c r="D1058" s="10"/>
      <c r="E1058" s="9"/>
      <c r="F1058" s="9"/>
      <c r="G1058" s="11"/>
    </row>
    <row r="1059" spans="1:7">
      <c r="A1059" s="9"/>
      <c r="B1059" s="51"/>
      <c r="C1059" s="51"/>
      <c r="D1059" s="10"/>
      <c r="E1059" s="9"/>
      <c r="F1059" s="9"/>
      <c r="G1059" s="11"/>
    </row>
    <row r="1060" spans="1:7">
      <c r="A1060" s="9"/>
      <c r="B1060" s="51"/>
      <c r="C1060" s="51"/>
      <c r="D1060" s="10"/>
      <c r="E1060" s="9"/>
      <c r="F1060" s="9"/>
      <c r="G1060" s="11"/>
    </row>
    <row r="1061" spans="1:7">
      <c r="A1061" s="9"/>
      <c r="B1061" s="51"/>
      <c r="C1061" s="51"/>
      <c r="D1061" s="10"/>
      <c r="E1061" s="9"/>
      <c r="F1061" s="9"/>
      <c r="G1061" s="11"/>
    </row>
    <row r="1062" spans="1:7">
      <c r="A1062" s="9"/>
      <c r="B1062" s="51"/>
      <c r="C1062" s="51"/>
      <c r="D1062" s="10"/>
      <c r="E1062" s="9"/>
      <c r="F1062" s="9"/>
      <c r="G1062" s="11"/>
    </row>
    <row r="1063" spans="1:7">
      <c r="A1063" s="9"/>
      <c r="B1063" s="51"/>
      <c r="C1063" s="51"/>
      <c r="D1063" s="10"/>
      <c r="E1063" s="9"/>
      <c r="F1063" s="9"/>
      <c r="G1063" s="11"/>
    </row>
    <row r="1064" spans="1:7">
      <c r="A1064" s="9"/>
      <c r="B1064" s="51"/>
      <c r="C1064" s="51"/>
      <c r="D1064" s="10"/>
      <c r="E1064" s="9"/>
      <c r="F1064" s="9"/>
      <c r="G1064" s="11"/>
    </row>
    <row r="1065" spans="1:7">
      <c r="A1065" s="9"/>
      <c r="B1065" s="51"/>
      <c r="C1065" s="51"/>
      <c r="D1065" s="10"/>
      <c r="E1065" s="9"/>
      <c r="F1065" s="9"/>
      <c r="G1065" s="11"/>
    </row>
    <row r="1066" spans="1:7">
      <c r="A1066" s="9"/>
      <c r="B1066" s="51"/>
      <c r="C1066" s="51"/>
      <c r="D1066" s="10"/>
      <c r="E1066" s="9"/>
      <c r="F1066" s="9"/>
      <c r="G1066" s="11"/>
    </row>
    <row r="1067" spans="1:7">
      <c r="A1067" s="9"/>
      <c r="B1067" s="51"/>
      <c r="C1067" s="51"/>
      <c r="D1067" s="10"/>
      <c r="E1067" s="9"/>
      <c r="F1067" s="9"/>
      <c r="G1067" s="11"/>
    </row>
    <row r="1068" spans="1:7">
      <c r="A1068" s="9"/>
      <c r="B1068" s="51"/>
      <c r="C1068" s="51"/>
      <c r="D1068" s="10"/>
      <c r="E1068" s="9"/>
      <c r="F1068" s="9"/>
      <c r="G1068" s="11"/>
    </row>
    <row r="1069" spans="1:7">
      <c r="A1069" s="9"/>
      <c r="B1069" s="51"/>
      <c r="C1069" s="51"/>
      <c r="D1069" s="10"/>
      <c r="E1069" s="9"/>
      <c r="F1069" s="9"/>
      <c r="G1069" s="11"/>
    </row>
    <row r="1070" spans="1:7">
      <c r="A1070" s="9"/>
      <c r="B1070" s="51"/>
      <c r="C1070" s="51"/>
      <c r="D1070" s="10"/>
      <c r="E1070" s="9"/>
      <c r="F1070" s="9"/>
      <c r="G1070" s="11"/>
    </row>
    <row r="1071" spans="1:7">
      <c r="A1071" s="9"/>
      <c r="B1071" s="51"/>
      <c r="C1071" s="51"/>
      <c r="D1071" s="10"/>
      <c r="E1071" s="9"/>
      <c r="F1071" s="9"/>
      <c r="G1071" s="11"/>
    </row>
    <row r="1072" spans="1:7">
      <c r="A1072" s="9"/>
      <c r="B1072" s="51"/>
      <c r="C1072" s="51"/>
      <c r="D1072" s="10"/>
      <c r="E1072" s="9"/>
      <c r="F1072" s="9"/>
      <c r="G1072" s="11"/>
    </row>
    <row r="1073" spans="1:7">
      <c r="A1073" s="9"/>
      <c r="B1073" s="51"/>
      <c r="C1073" s="51"/>
      <c r="D1073" s="10"/>
      <c r="E1073" s="9"/>
      <c r="F1073" s="9"/>
      <c r="G1073" s="11"/>
    </row>
    <row r="1074" spans="1:7">
      <c r="A1074" s="9"/>
      <c r="B1074" s="51"/>
      <c r="C1074" s="51"/>
      <c r="D1074" s="10"/>
      <c r="E1074" s="9"/>
      <c r="F1074" s="9"/>
      <c r="G1074" s="11"/>
    </row>
    <row r="1075" spans="1:7">
      <c r="A1075" s="9"/>
      <c r="B1075" s="51"/>
      <c r="C1075" s="51"/>
      <c r="D1075" s="10"/>
      <c r="E1075" s="9"/>
      <c r="F1075" s="9"/>
      <c r="G1075" s="11"/>
    </row>
    <row r="1076" spans="1:7">
      <c r="A1076" s="9"/>
      <c r="B1076" s="51"/>
      <c r="C1076" s="51"/>
      <c r="D1076" s="10"/>
      <c r="E1076" s="9"/>
      <c r="F1076" s="9"/>
      <c r="G1076" s="11"/>
    </row>
    <row r="1077" spans="1:7">
      <c r="A1077" s="9"/>
      <c r="B1077" s="51"/>
      <c r="C1077" s="51"/>
      <c r="D1077" s="10"/>
      <c r="E1077" s="9"/>
      <c r="F1077" s="9"/>
      <c r="G1077" s="11"/>
    </row>
    <row r="1078" spans="1:7">
      <c r="A1078" s="9"/>
      <c r="B1078" s="51"/>
      <c r="C1078" s="51"/>
      <c r="D1078" s="10"/>
      <c r="E1078" s="9"/>
      <c r="F1078" s="9"/>
      <c r="G1078" s="11"/>
    </row>
    <row r="1079" spans="1:7">
      <c r="A1079" s="9"/>
      <c r="B1079" s="51"/>
      <c r="C1079" s="51"/>
      <c r="D1079" s="10"/>
      <c r="E1079" s="9"/>
      <c r="F1079" s="9"/>
      <c r="G1079" s="11"/>
    </row>
    <row r="1080" spans="1:7">
      <c r="A1080" s="9"/>
      <c r="B1080" s="51"/>
      <c r="C1080" s="51"/>
      <c r="D1080" s="10"/>
      <c r="E1080" s="9"/>
      <c r="F1080" s="9"/>
      <c r="G1080" s="11"/>
    </row>
    <row r="1081" spans="1:7">
      <c r="A1081" s="9"/>
      <c r="B1081" s="51"/>
      <c r="C1081" s="51"/>
      <c r="D1081" s="10"/>
      <c r="E1081" s="9"/>
      <c r="F1081" s="9"/>
      <c r="G1081" s="11"/>
    </row>
    <row r="1082" spans="1:7">
      <c r="A1082" s="9"/>
      <c r="B1082" s="51"/>
      <c r="C1082" s="51"/>
      <c r="D1082" s="10"/>
      <c r="E1082" s="9"/>
      <c r="F1082" s="9"/>
      <c r="G1082" s="11"/>
    </row>
    <row r="1083" spans="1:7">
      <c r="A1083" s="9"/>
      <c r="B1083" s="51"/>
      <c r="C1083" s="51"/>
      <c r="D1083" s="10"/>
      <c r="E1083" s="9"/>
      <c r="F1083" s="9"/>
      <c r="G1083" s="11"/>
    </row>
    <row r="1084" spans="1:7">
      <c r="A1084" s="9"/>
      <c r="B1084" s="51"/>
      <c r="C1084" s="51"/>
      <c r="D1084" s="10"/>
      <c r="E1084" s="9"/>
      <c r="F1084" s="9"/>
      <c r="G1084" s="11"/>
    </row>
    <row r="1085" spans="1:7">
      <c r="A1085" s="9"/>
      <c r="B1085" s="51"/>
      <c r="C1085" s="51"/>
      <c r="D1085" s="10"/>
      <c r="E1085" s="9"/>
      <c r="F1085" s="9"/>
      <c r="G1085" s="11"/>
    </row>
    <row r="1086" spans="1:7">
      <c r="A1086" s="9"/>
      <c r="B1086" s="51"/>
      <c r="C1086" s="51"/>
      <c r="D1086" s="10"/>
      <c r="E1086" s="9"/>
      <c r="F1086" s="9"/>
      <c r="G1086" s="11"/>
    </row>
    <row r="1087" spans="1:7">
      <c r="A1087" s="9"/>
      <c r="B1087" s="51"/>
      <c r="C1087" s="51"/>
      <c r="D1087" s="10"/>
      <c r="E1087" s="9"/>
      <c r="F1087" s="9"/>
      <c r="G1087" s="11"/>
    </row>
    <row r="1088" spans="1:7">
      <c r="A1088" s="9"/>
      <c r="B1088" s="51"/>
      <c r="C1088" s="51"/>
      <c r="D1088" s="10"/>
      <c r="E1088" s="9"/>
      <c r="F1088" s="9"/>
      <c r="G1088" s="11"/>
    </row>
    <row r="1089" spans="1:7">
      <c r="A1089" s="9"/>
      <c r="B1089" s="51"/>
      <c r="C1089" s="51"/>
      <c r="D1089" s="10"/>
      <c r="E1089" s="9"/>
      <c r="F1089" s="9"/>
      <c r="G1089" s="11"/>
    </row>
    <row r="1090" spans="1:7">
      <c r="A1090" s="9"/>
      <c r="B1090" s="51"/>
      <c r="C1090" s="51"/>
      <c r="D1090" s="10"/>
      <c r="E1090" s="9"/>
      <c r="F1090" s="9"/>
      <c r="G1090" s="11"/>
    </row>
    <row r="1091" spans="1:7">
      <c r="A1091" s="9"/>
      <c r="B1091" s="51"/>
      <c r="C1091" s="51"/>
      <c r="D1091" s="10"/>
      <c r="E1091" s="9"/>
      <c r="F1091" s="9"/>
      <c r="G1091" s="11"/>
    </row>
    <row r="1092" spans="1:7">
      <c r="A1092" s="9"/>
      <c r="B1092" s="51"/>
      <c r="C1092" s="51"/>
      <c r="D1092" s="10"/>
      <c r="E1092" s="9"/>
      <c r="F1092" s="9"/>
      <c r="G1092" s="11"/>
    </row>
    <row r="1093" spans="1:7">
      <c r="A1093" s="9"/>
      <c r="B1093" s="51"/>
      <c r="C1093" s="51"/>
      <c r="D1093" s="10"/>
      <c r="E1093" s="9"/>
      <c r="F1093" s="9"/>
      <c r="G1093" s="11"/>
    </row>
    <row r="1094" spans="1:7">
      <c r="A1094" s="9"/>
      <c r="B1094" s="51"/>
      <c r="C1094" s="51"/>
      <c r="D1094" s="10"/>
      <c r="E1094" s="9"/>
      <c r="F1094" s="9"/>
      <c r="G1094" s="11"/>
    </row>
    <row r="1095" spans="1:7">
      <c r="A1095" s="9"/>
      <c r="B1095" s="51"/>
      <c r="C1095" s="51"/>
      <c r="D1095" s="10"/>
      <c r="E1095" s="9"/>
      <c r="F1095" s="9"/>
      <c r="G1095" s="11"/>
    </row>
    <row r="1096" spans="1:7">
      <c r="A1096" s="9"/>
      <c r="B1096" s="51"/>
      <c r="C1096" s="51"/>
      <c r="D1096" s="10"/>
      <c r="E1096" s="9"/>
      <c r="F1096" s="9"/>
      <c r="G1096" s="11"/>
    </row>
    <row r="1097" spans="1:7">
      <c r="A1097" s="9"/>
      <c r="B1097" s="51"/>
      <c r="C1097" s="51"/>
      <c r="D1097" s="10"/>
      <c r="E1097" s="9"/>
      <c r="F1097" s="9"/>
      <c r="G1097" s="11"/>
    </row>
    <row r="1098" spans="1:7">
      <c r="A1098" s="9"/>
      <c r="B1098" s="51"/>
      <c r="C1098" s="51"/>
      <c r="D1098" s="10"/>
      <c r="E1098" s="9"/>
      <c r="F1098" s="9"/>
      <c r="G1098" s="11"/>
    </row>
    <row r="1099" spans="1:7">
      <c r="A1099" s="9"/>
      <c r="B1099" s="51"/>
      <c r="C1099" s="51"/>
      <c r="D1099" s="10"/>
      <c r="E1099" s="9"/>
      <c r="F1099" s="9"/>
      <c r="G1099" s="11"/>
    </row>
    <row r="1100" spans="1:7">
      <c r="A1100" s="9"/>
      <c r="B1100" s="51"/>
      <c r="C1100" s="51"/>
      <c r="D1100" s="10"/>
      <c r="E1100" s="9"/>
      <c r="F1100" s="9"/>
      <c r="G1100" s="11"/>
    </row>
    <row r="1101" spans="1:7">
      <c r="A1101" s="9"/>
      <c r="B1101" s="51"/>
      <c r="C1101" s="51"/>
      <c r="D1101" s="10"/>
      <c r="E1101" s="9"/>
      <c r="F1101" s="9"/>
      <c r="G1101" s="11"/>
    </row>
    <row r="1102" spans="1:7">
      <c r="A1102" s="9"/>
      <c r="B1102" s="51"/>
      <c r="C1102" s="51"/>
      <c r="D1102" s="10"/>
      <c r="E1102" s="9"/>
      <c r="F1102" s="9"/>
      <c r="G1102" s="11"/>
    </row>
    <row r="1103" spans="1:7">
      <c r="A1103" s="9"/>
      <c r="B1103" s="51"/>
      <c r="C1103" s="51"/>
      <c r="D1103" s="10"/>
      <c r="E1103" s="9"/>
      <c r="F1103" s="9"/>
      <c r="G1103" s="11"/>
    </row>
    <row r="1104" spans="1:7">
      <c r="A1104" s="9"/>
      <c r="B1104" s="51"/>
      <c r="C1104" s="51"/>
      <c r="D1104" s="10"/>
      <c r="E1104" s="9"/>
      <c r="F1104" s="9"/>
      <c r="G1104" s="11"/>
    </row>
    <row r="1105" spans="1:7">
      <c r="A1105" s="9"/>
      <c r="B1105" s="51"/>
      <c r="C1105" s="51"/>
      <c r="D1105" s="10"/>
      <c r="E1105" s="9"/>
      <c r="F1105" s="9"/>
      <c r="G1105" s="11"/>
    </row>
    <row r="1106" spans="1:7">
      <c r="A1106" s="9"/>
      <c r="B1106" s="51"/>
      <c r="C1106" s="51"/>
      <c r="D1106" s="10"/>
      <c r="E1106" s="9"/>
      <c r="F1106" s="9"/>
      <c r="G1106" s="11"/>
    </row>
    <row r="1107" spans="1:7">
      <c r="A1107" s="9"/>
      <c r="B1107" s="51"/>
      <c r="C1107" s="51"/>
      <c r="D1107" s="10"/>
      <c r="E1107" s="9"/>
      <c r="F1107" s="9"/>
      <c r="G1107" s="11"/>
    </row>
    <row r="1108" spans="1:7">
      <c r="A1108" s="9"/>
      <c r="B1108" s="51"/>
      <c r="C1108" s="51"/>
      <c r="D1108" s="10"/>
      <c r="E1108" s="9"/>
      <c r="F1108" s="9"/>
      <c r="G1108" s="11"/>
    </row>
    <row r="1109" spans="1:7">
      <c r="A1109" s="9"/>
      <c r="B1109" s="51"/>
      <c r="C1109" s="51"/>
      <c r="D1109" s="10"/>
      <c r="E1109" s="9"/>
      <c r="F1109" s="9"/>
      <c r="G1109" s="11"/>
    </row>
    <row r="1110" spans="1:7">
      <c r="A1110" s="9"/>
      <c r="B1110" s="51"/>
      <c r="C1110" s="51"/>
      <c r="D1110" s="10"/>
      <c r="E1110" s="9"/>
      <c r="F1110" s="9"/>
      <c r="G1110" s="11"/>
    </row>
    <row r="1111" spans="1:7">
      <c r="A1111" s="9"/>
      <c r="B1111" s="51"/>
      <c r="C1111" s="51"/>
      <c r="D1111" s="10"/>
      <c r="E1111" s="9"/>
      <c r="F1111" s="9"/>
      <c r="G1111" s="11"/>
    </row>
    <row r="1112" spans="1:7">
      <c r="A1112" s="9"/>
      <c r="B1112" s="51"/>
      <c r="C1112" s="51"/>
      <c r="D1112" s="10"/>
      <c r="E1112" s="9"/>
      <c r="F1112" s="9"/>
      <c r="G1112" s="11"/>
    </row>
    <row r="1113" spans="1:7">
      <c r="A1113" s="9"/>
      <c r="B1113" s="51"/>
      <c r="C1113" s="51"/>
      <c r="D1113" s="10"/>
      <c r="E1113" s="9"/>
      <c r="F1113" s="9"/>
      <c r="G1113" s="11"/>
    </row>
    <row r="1114" spans="1:7">
      <c r="A1114" s="9"/>
      <c r="B1114" s="51"/>
      <c r="C1114" s="51"/>
      <c r="D1114" s="10"/>
      <c r="E1114" s="9"/>
      <c r="F1114" s="9"/>
      <c r="G1114" s="11"/>
    </row>
    <row r="1115" spans="1:7">
      <c r="A1115" s="9"/>
      <c r="B1115" s="51"/>
      <c r="C1115" s="51"/>
      <c r="D1115" s="10"/>
      <c r="E1115" s="9"/>
      <c r="F1115" s="9"/>
      <c r="G1115" s="11"/>
    </row>
    <row r="1116" spans="1:7">
      <c r="A1116" s="9"/>
      <c r="B1116" s="51"/>
      <c r="C1116" s="51"/>
      <c r="D1116" s="10"/>
      <c r="E1116" s="9"/>
      <c r="F1116" s="9"/>
      <c r="G1116" s="11"/>
    </row>
    <row r="1117" spans="1:7">
      <c r="A1117" s="9"/>
      <c r="B1117" s="51"/>
      <c r="C1117" s="51"/>
      <c r="D1117" s="10"/>
      <c r="E1117" s="9"/>
      <c r="F1117" s="9"/>
      <c r="G1117" s="11"/>
    </row>
    <row r="1118" spans="1:7">
      <c r="A1118" s="9"/>
      <c r="B1118" s="51"/>
      <c r="C1118" s="51"/>
      <c r="D1118" s="10"/>
      <c r="E1118" s="9"/>
      <c r="F1118" s="9"/>
      <c r="G1118" s="11"/>
    </row>
    <row r="1119" spans="1:7">
      <c r="A1119" s="9"/>
      <c r="B1119" s="51"/>
      <c r="C1119" s="51"/>
      <c r="D1119" s="10"/>
      <c r="E1119" s="9"/>
      <c r="F1119" s="9"/>
      <c r="G1119" s="11"/>
    </row>
    <row r="1120" spans="1:7">
      <c r="A1120" s="9"/>
      <c r="B1120" s="51"/>
      <c r="C1120" s="51"/>
      <c r="D1120" s="10"/>
      <c r="E1120" s="9"/>
      <c r="F1120" s="9"/>
      <c r="G1120" s="11"/>
    </row>
    <row r="1121" spans="1:7">
      <c r="A1121" s="9"/>
      <c r="B1121" s="51"/>
      <c r="C1121" s="51"/>
      <c r="D1121" s="10"/>
      <c r="E1121" s="9"/>
      <c r="F1121" s="9"/>
      <c r="G1121" s="11"/>
    </row>
    <row r="1122" spans="1:7">
      <c r="A1122" s="9"/>
      <c r="B1122" s="51"/>
      <c r="C1122" s="51"/>
      <c r="D1122" s="10"/>
      <c r="E1122" s="9"/>
      <c r="F1122" s="9"/>
      <c r="G1122" s="11"/>
    </row>
    <row r="1123" spans="1:7">
      <c r="A1123" s="9"/>
      <c r="B1123" s="51"/>
      <c r="C1123" s="51"/>
      <c r="D1123" s="10"/>
      <c r="E1123" s="9"/>
      <c r="F1123" s="9"/>
      <c r="G1123" s="11"/>
    </row>
    <row r="1124" spans="1:7">
      <c r="A1124" s="9"/>
      <c r="B1124" s="51"/>
      <c r="C1124" s="51"/>
      <c r="D1124" s="10"/>
      <c r="E1124" s="9"/>
      <c r="F1124" s="9"/>
      <c r="G1124" s="11"/>
    </row>
    <row r="1125" spans="1:7">
      <c r="A1125" s="9"/>
      <c r="B1125" s="51"/>
      <c r="C1125" s="51"/>
      <c r="D1125" s="10"/>
      <c r="E1125" s="9"/>
      <c r="F1125" s="9"/>
      <c r="G1125" s="11"/>
    </row>
    <row r="1126" spans="1:7">
      <c r="A1126" s="9"/>
      <c r="B1126" s="51"/>
      <c r="C1126" s="51"/>
      <c r="D1126" s="10"/>
      <c r="E1126" s="9"/>
      <c r="F1126" s="9"/>
      <c r="G1126" s="11"/>
    </row>
    <row r="1127" spans="1:7">
      <c r="A1127" s="9"/>
      <c r="B1127" s="51"/>
      <c r="C1127" s="51"/>
      <c r="D1127" s="10"/>
      <c r="E1127" s="9"/>
      <c r="F1127" s="9"/>
      <c r="G1127" s="11"/>
    </row>
    <row r="1128" spans="1:7">
      <c r="A1128" s="9"/>
      <c r="B1128" s="51"/>
      <c r="C1128" s="51"/>
      <c r="D1128" s="10"/>
      <c r="E1128" s="9"/>
      <c r="F1128" s="9"/>
      <c r="G1128" s="11"/>
    </row>
    <row r="1129" spans="1:7">
      <c r="A1129" s="9"/>
      <c r="B1129" s="51"/>
      <c r="C1129" s="51"/>
      <c r="D1129" s="10"/>
      <c r="E1129" s="9"/>
      <c r="F1129" s="9"/>
      <c r="G1129" s="11"/>
    </row>
    <row r="1130" spans="1:7">
      <c r="A1130" s="9"/>
      <c r="B1130" s="51"/>
      <c r="C1130" s="51"/>
      <c r="D1130" s="10"/>
      <c r="E1130" s="9"/>
      <c r="F1130" s="9"/>
      <c r="G1130" s="11"/>
    </row>
    <row r="1131" spans="1:7">
      <c r="A1131" s="9"/>
      <c r="B1131" s="51"/>
      <c r="C1131" s="51"/>
      <c r="D1131" s="10"/>
      <c r="E1131" s="9"/>
      <c r="F1131" s="9"/>
      <c r="G1131" s="11"/>
    </row>
    <row r="1132" spans="1:7">
      <c r="A1132" s="9"/>
      <c r="B1132" s="51"/>
      <c r="C1132" s="51"/>
      <c r="D1132" s="10"/>
      <c r="E1132" s="9"/>
      <c r="F1132" s="9"/>
      <c r="G1132" s="11"/>
    </row>
    <row r="1133" spans="1:7">
      <c r="A1133" s="9"/>
      <c r="B1133" s="51"/>
      <c r="C1133" s="51"/>
      <c r="D1133" s="10"/>
      <c r="E1133" s="9"/>
      <c r="F1133" s="9"/>
      <c r="G1133" s="11"/>
    </row>
    <row r="1134" spans="1:7">
      <c r="A1134" s="9"/>
      <c r="B1134" s="51"/>
      <c r="C1134" s="51"/>
      <c r="D1134" s="10"/>
      <c r="E1134" s="9"/>
      <c r="F1134" s="9"/>
      <c r="G1134" s="11"/>
    </row>
    <row r="1135" spans="1:7">
      <c r="A1135" s="9"/>
      <c r="B1135" s="51"/>
      <c r="C1135" s="51"/>
      <c r="D1135" s="10"/>
      <c r="E1135" s="9"/>
      <c r="F1135" s="9"/>
      <c r="G1135" s="11"/>
    </row>
    <row r="1136" spans="1:7">
      <c r="A1136" s="9"/>
      <c r="B1136" s="51"/>
      <c r="C1136" s="51"/>
      <c r="D1136" s="10"/>
      <c r="E1136" s="9"/>
      <c r="F1136" s="9"/>
      <c r="G1136" s="11"/>
    </row>
    <row r="1137" spans="1:7">
      <c r="A1137" s="9"/>
      <c r="B1137" s="51"/>
      <c r="C1137" s="51"/>
      <c r="D1137" s="10"/>
      <c r="E1137" s="9"/>
      <c r="F1137" s="9"/>
      <c r="G1137" s="11"/>
    </row>
    <row r="1138" spans="1:7">
      <c r="A1138" s="9"/>
      <c r="B1138" s="51"/>
      <c r="C1138" s="51"/>
      <c r="D1138" s="10"/>
      <c r="E1138" s="9"/>
      <c r="F1138" s="9"/>
      <c r="G1138" s="11"/>
    </row>
    <row r="1139" spans="1:7">
      <c r="A1139" s="9"/>
      <c r="B1139" s="51"/>
      <c r="C1139" s="51"/>
      <c r="D1139" s="10"/>
      <c r="E1139" s="9"/>
      <c r="F1139" s="9"/>
      <c r="G1139" s="11"/>
    </row>
    <row r="1140" spans="1:7">
      <c r="A1140" s="9"/>
      <c r="B1140" s="51"/>
      <c r="C1140" s="51"/>
      <c r="D1140" s="10"/>
      <c r="E1140" s="9"/>
      <c r="F1140" s="9"/>
      <c r="G1140" s="11"/>
    </row>
    <row r="1141" spans="1:7">
      <c r="A1141" s="9"/>
      <c r="B1141" s="51"/>
      <c r="C1141" s="51"/>
      <c r="D1141" s="10"/>
      <c r="E1141" s="9"/>
      <c r="F1141" s="9"/>
      <c r="G1141" s="11"/>
    </row>
    <row r="1142" spans="1:7">
      <c r="A1142" s="9"/>
      <c r="B1142" s="51"/>
      <c r="C1142" s="51"/>
      <c r="D1142" s="10"/>
      <c r="E1142" s="9"/>
      <c r="F1142" s="9"/>
      <c r="G1142" s="11"/>
    </row>
    <row r="1143" spans="1:7">
      <c r="A1143" s="9"/>
      <c r="B1143" s="51"/>
      <c r="C1143" s="51"/>
      <c r="D1143" s="10"/>
      <c r="E1143" s="9"/>
      <c r="F1143" s="9"/>
      <c r="G1143" s="11"/>
    </row>
    <row r="1144" spans="1:7">
      <c r="A1144" s="9"/>
      <c r="B1144" s="51"/>
      <c r="C1144" s="51"/>
      <c r="D1144" s="10"/>
      <c r="E1144" s="9"/>
      <c r="F1144" s="9"/>
      <c r="G1144" s="11"/>
    </row>
    <row r="1145" spans="1:7">
      <c r="A1145" s="9"/>
      <c r="B1145" s="51"/>
      <c r="C1145" s="51"/>
      <c r="D1145" s="10"/>
      <c r="E1145" s="9"/>
      <c r="F1145" s="9"/>
      <c r="G1145" s="11"/>
    </row>
    <row r="1146" spans="1:7">
      <c r="A1146" s="9"/>
      <c r="B1146" s="51"/>
      <c r="C1146" s="51"/>
      <c r="D1146" s="10"/>
      <c r="E1146" s="9"/>
      <c r="F1146" s="9"/>
      <c r="G1146" s="11"/>
    </row>
    <row r="1147" spans="1:7">
      <c r="A1147" s="9"/>
      <c r="B1147" s="51"/>
      <c r="C1147" s="51"/>
      <c r="D1147" s="10"/>
      <c r="E1147" s="9"/>
      <c r="F1147" s="9"/>
      <c r="G1147" s="11"/>
    </row>
    <row r="1148" spans="1:7">
      <c r="A1148" s="9"/>
      <c r="B1148" s="51"/>
      <c r="C1148" s="51"/>
      <c r="D1148" s="10"/>
      <c r="E1148" s="9"/>
      <c r="F1148" s="9"/>
      <c r="G1148" s="11"/>
    </row>
    <row r="1149" spans="1:7">
      <c r="A1149" s="9"/>
      <c r="B1149" s="51"/>
      <c r="C1149" s="51"/>
      <c r="D1149" s="10"/>
      <c r="E1149" s="9"/>
      <c r="F1149" s="9"/>
      <c r="G1149" s="11"/>
    </row>
    <row r="1150" spans="1:7">
      <c r="A1150" s="9"/>
      <c r="B1150" s="51"/>
      <c r="C1150" s="51"/>
      <c r="D1150" s="10"/>
      <c r="E1150" s="9"/>
      <c r="F1150" s="9"/>
      <c r="G1150" s="11"/>
    </row>
    <row r="1151" spans="1:7">
      <c r="A1151" s="9"/>
      <c r="B1151" s="51"/>
      <c r="C1151" s="51"/>
      <c r="D1151" s="10"/>
      <c r="E1151" s="9"/>
      <c r="F1151" s="9"/>
      <c r="G1151" s="11"/>
    </row>
    <row r="1152" spans="1:7">
      <c r="A1152" s="9"/>
      <c r="B1152" s="51"/>
      <c r="C1152" s="51"/>
      <c r="D1152" s="10"/>
      <c r="E1152" s="9"/>
      <c r="F1152" s="9"/>
      <c r="G1152" s="11"/>
    </row>
    <row r="1153" spans="1:7">
      <c r="A1153" s="9"/>
      <c r="B1153" s="51"/>
      <c r="C1153" s="51"/>
      <c r="D1153" s="10"/>
      <c r="E1153" s="9"/>
      <c r="F1153" s="9"/>
      <c r="G1153" s="11"/>
    </row>
    <row r="1154" spans="1:7">
      <c r="A1154" s="9"/>
      <c r="B1154" s="51"/>
      <c r="C1154" s="51"/>
      <c r="D1154" s="10"/>
      <c r="E1154" s="9"/>
      <c r="F1154" s="9"/>
      <c r="G1154" s="11"/>
    </row>
    <row r="1155" spans="1:7">
      <c r="A1155" s="9"/>
      <c r="B1155" s="51"/>
      <c r="C1155" s="51"/>
      <c r="D1155" s="10"/>
      <c r="E1155" s="9"/>
      <c r="F1155" s="9"/>
      <c r="G1155" s="11"/>
    </row>
    <row r="1156" spans="1:7">
      <c r="A1156" s="9"/>
      <c r="B1156" s="51"/>
      <c r="C1156" s="51"/>
      <c r="D1156" s="10"/>
      <c r="E1156" s="9"/>
      <c r="F1156" s="9"/>
      <c r="G1156" s="11"/>
    </row>
    <row r="1157" spans="1:7">
      <c r="A1157" s="9"/>
      <c r="B1157" s="51"/>
      <c r="C1157" s="51"/>
      <c r="D1157" s="10"/>
      <c r="E1157" s="9"/>
      <c r="F1157" s="9"/>
      <c r="G1157" s="11"/>
    </row>
    <row r="1158" spans="1:7">
      <c r="A1158" s="9"/>
      <c r="B1158" s="51"/>
      <c r="C1158" s="51"/>
      <c r="D1158" s="10"/>
      <c r="E1158" s="9"/>
      <c r="F1158" s="9"/>
      <c r="G1158" s="11"/>
    </row>
    <row r="1159" spans="1:7">
      <c r="A1159" s="9"/>
      <c r="B1159" s="51"/>
      <c r="C1159" s="51"/>
      <c r="D1159" s="10"/>
      <c r="E1159" s="9"/>
      <c r="F1159" s="9"/>
      <c r="G1159" s="11"/>
    </row>
    <row r="1160" spans="1:7">
      <c r="A1160" s="9"/>
      <c r="B1160" s="51"/>
      <c r="C1160" s="51"/>
      <c r="D1160" s="10"/>
      <c r="E1160" s="9"/>
      <c r="F1160" s="9"/>
      <c r="G1160" s="11"/>
    </row>
    <row r="1161" spans="1:7">
      <c r="A1161" s="9"/>
      <c r="B1161" s="51"/>
      <c r="C1161" s="51"/>
      <c r="D1161" s="10"/>
      <c r="E1161" s="9"/>
      <c r="F1161" s="9"/>
      <c r="G1161" s="11"/>
    </row>
    <row r="1162" spans="1:7">
      <c r="A1162" s="9"/>
      <c r="B1162" s="51"/>
      <c r="C1162" s="51"/>
      <c r="D1162" s="10"/>
      <c r="E1162" s="9"/>
      <c r="F1162" s="9"/>
      <c r="G1162" s="11"/>
    </row>
    <row r="1163" spans="1:7">
      <c r="A1163" s="9"/>
      <c r="B1163" s="51"/>
      <c r="C1163" s="51"/>
      <c r="D1163" s="10"/>
      <c r="E1163" s="9"/>
      <c r="F1163" s="9"/>
      <c r="G1163" s="11"/>
    </row>
    <row r="1164" spans="1:7">
      <c r="A1164" s="9"/>
      <c r="B1164" s="51"/>
      <c r="C1164" s="51"/>
      <c r="D1164" s="10"/>
      <c r="E1164" s="9"/>
      <c r="F1164" s="9"/>
      <c r="G1164" s="11"/>
    </row>
    <row r="1165" spans="1:7">
      <c r="A1165" s="9"/>
      <c r="B1165" s="51"/>
      <c r="C1165" s="51"/>
      <c r="D1165" s="10"/>
      <c r="E1165" s="9"/>
      <c r="F1165" s="9"/>
      <c r="G1165" s="11"/>
    </row>
    <row r="1166" spans="1:7">
      <c r="A1166" s="9"/>
      <c r="B1166" s="51"/>
      <c r="C1166" s="51"/>
      <c r="D1166" s="10"/>
      <c r="E1166" s="9"/>
      <c r="F1166" s="9"/>
      <c r="G1166" s="11"/>
    </row>
    <row r="1167" spans="1:7">
      <c r="A1167" s="9"/>
      <c r="B1167" s="51"/>
      <c r="C1167" s="51"/>
      <c r="D1167" s="10"/>
      <c r="E1167" s="9"/>
      <c r="F1167" s="9"/>
      <c r="G1167" s="11"/>
    </row>
    <row r="1168" spans="1:7">
      <c r="A1168" s="9"/>
      <c r="B1168" s="51"/>
      <c r="C1168" s="51"/>
      <c r="D1168" s="10"/>
      <c r="E1168" s="9"/>
      <c r="F1168" s="9"/>
      <c r="G1168" s="11"/>
    </row>
    <row r="1169" spans="1:7">
      <c r="A1169" s="9"/>
      <c r="B1169" s="51"/>
      <c r="C1169" s="51"/>
      <c r="D1169" s="10"/>
      <c r="E1169" s="9"/>
      <c r="F1169" s="9"/>
      <c r="G1169" s="11"/>
    </row>
    <row r="1170" spans="1:7">
      <c r="A1170" s="9"/>
      <c r="B1170" s="51"/>
      <c r="C1170" s="51"/>
      <c r="D1170" s="10"/>
      <c r="E1170" s="9"/>
      <c r="F1170" s="9"/>
      <c r="G1170" s="11"/>
    </row>
    <row r="1171" spans="1:7">
      <c r="A1171" s="9"/>
      <c r="B1171" s="51"/>
      <c r="C1171" s="51"/>
      <c r="D1171" s="10"/>
      <c r="E1171" s="9"/>
      <c r="F1171" s="9"/>
      <c r="G1171" s="11"/>
    </row>
    <row r="1172" spans="1:7">
      <c r="A1172" s="9"/>
      <c r="B1172" s="51"/>
      <c r="C1172" s="51"/>
      <c r="D1172" s="10"/>
      <c r="E1172" s="9"/>
      <c r="F1172" s="9"/>
      <c r="G1172" s="11"/>
    </row>
    <row r="1173" spans="1:7">
      <c r="A1173" s="9"/>
      <c r="B1173" s="51"/>
      <c r="C1173" s="51"/>
      <c r="D1173" s="10"/>
      <c r="E1173" s="9"/>
      <c r="F1173" s="9"/>
      <c r="G1173" s="11"/>
    </row>
    <row r="1174" spans="1:7">
      <c r="A1174" s="9"/>
      <c r="B1174" s="51"/>
      <c r="C1174" s="51"/>
      <c r="D1174" s="10"/>
      <c r="E1174" s="9"/>
      <c r="F1174" s="9"/>
      <c r="G1174" s="11"/>
    </row>
    <row r="1175" spans="1:7">
      <c r="A1175" s="9"/>
      <c r="B1175" s="51"/>
      <c r="C1175" s="51"/>
      <c r="D1175" s="10"/>
      <c r="E1175" s="9"/>
      <c r="F1175" s="9"/>
      <c r="G1175" s="11"/>
    </row>
    <row r="1176" spans="1:7">
      <c r="A1176" s="9"/>
      <c r="B1176" s="51"/>
      <c r="C1176" s="51"/>
      <c r="D1176" s="10"/>
      <c r="E1176" s="9"/>
      <c r="F1176" s="9"/>
      <c r="G1176" s="11"/>
    </row>
    <row r="1177" spans="1:7">
      <c r="A1177" s="9"/>
      <c r="B1177" s="51"/>
      <c r="C1177" s="51"/>
      <c r="D1177" s="10"/>
      <c r="E1177" s="9"/>
      <c r="F1177" s="9"/>
      <c r="G1177" s="11"/>
    </row>
    <row r="1178" spans="1:7">
      <c r="A1178" s="9"/>
      <c r="B1178" s="51"/>
      <c r="C1178" s="51"/>
      <c r="D1178" s="10"/>
      <c r="E1178" s="9"/>
      <c r="F1178" s="9"/>
      <c r="G1178" s="11"/>
    </row>
    <row r="1179" spans="1:7">
      <c r="A1179" s="9"/>
      <c r="B1179" s="51"/>
      <c r="C1179" s="51"/>
      <c r="D1179" s="10"/>
      <c r="E1179" s="9"/>
      <c r="F1179" s="9"/>
      <c r="G1179" s="11"/>
    </row>
    <row r="1180" spans="1:7">
      <c r="A1180" s="9"/>
      <c r="B1180" s="51"/>
      <c r="C1180" s="51"/>
      <c r="D1180" s="10"/>
      <c r="E1180" s="9"/>
      <c r="F1180" s="9"/>
      <c r="G1180" s="11"/>
    </row>
    <row r="1181" spans="1:7">
      <c r="A1181" s="9"/>
      <c r="B1181" s="51"/>
      <c r="C1181" s="51"/>
      <c r="D1181" s="10"/>
      <c r="E1181" s="9"/>
      <c r="F1181" s="9"/>
      <c r="G1181" s="11"/>
    </row>
    <row r="1182" spans="1:7">
      <c r="A1182" s="9"/>
      <c r="B1182" s="51"/>
      <c r="C1182" s="51"/>
      <c r="D1182" s="10"/>
      <c r="E1182" s="9"/>
      <c r="F1182" s="9"/>
      <c r="G1182" s="11"/>
    </row>
    <row r="1183" spans="1:7">
      <c r="A1183" s="9"/>
      <c r="B1183" s="51"/>
      <c r="C1183" s="51"/>
      <c r="D1183" s="10"/>
      <c r="E1183" s="9"/>
      <c r="F1183" s="9"/>
      <c r="G1183" s="11"/>
    </row>
    <row r="1184" spans="1:7">
      <c r="A1184" s="9"/>
      <c r="B1184" s="51"/>
      <c r="C1184" s="51"/>
      <c r="D1184" s="10"/>
      <c r="E1184" s="9"/>
      <c r="F1184" s="9"/>
      <c r="G1184" s="11"/>
    </row>
    <row r="1185" spans="1:7">
      <c r="A1185" s="9"/>
      <c r="B1185" s="51"/>
      <c r="C1185" s="51"/>
      <c r="D1185" s="10"/>
      <c r="E1185" s="9"/>
      <c r="F1185" s="9"/>
      <c r="G1185" s="11"/>
    </row>
    <row r="1186" spans="1:7">
      <c r="A1186" s="9"/>
      <c r="B1186" s="51"/>
      <c r="C1186" s="51"/>
      <c r="D1186" s="10"/>
      <c r="E1186" s="9"/>
      <c r="F1186" s="9"/>
      <c r="G1186" s="11"/>
    </row>
    <row r="1187" spans="1:7">
      <c r="A1187" s="9"/>
      <c r="B1187" s="51"/>
      <c r="C1187" s="51"/>
      <c r="D1187" s="10"/>
      <c r="E1187" s="9"/>
      <c r="F1187" s="9"/>
      <c r="G1187" s="11"/>
    </row>
    <row r="1188" spans="1:7">
      <c r="A1188" s="9"/>
      <c r="B1188" s="51"/>
      <c r="C1188" s="51"/>
      <c r="D1188" s="10"/>
      <c r="E1188" s="9"/>
      <c r="F1188" s="9"/>
      <c r="G1188" s="11"/>
    </row>
    <row r="1189" spans="1:7">
      <c r="A1189" s="9"/>
      <c r="B1189" s="51"/>
      <c r="C1189" s="51"/>
      <c r="D1189" s="10"/>
      <c r="E1189" s="9"/>
      <c r="F1189" s="9"/>
      <c r="G1189" s="11"/>
    </row>
    <row r="1190" spans="1:7">
      <c r="A1190" s="9"/>
      <c r="B1190" s="51"/>
      <c r="C1190" s="51"/>
      <c r="D1190" s="10"/>
      <c r="E1190" s="9"/>
      <c r="F1190" s="9"/>
      <c r="G1190" s="11"/>
    </row>
    <row r="1191" spans="1:7">
      <c r="A1191" s="9"/>
      <c r="B1191" s="51"/>
      <c r="C1191" s="51"/>
      <c r="D1191" s="10"/>
      <c r="E1191" s="9"/>
      <c r="F1191" s="9"/>
      <c r="G1191" s="11"/>
    </row>
    <row r="1192" spans="1:7">
      <c r="A1192" s="9"/>
      <c r="B1192" s="51"/>
      <c r="C1192" s="51"/>
      <c r="D1192" s="10"/>
      <c r="E1192" s="9"/>
      <c r="F1192" s="9"/>
      <c r="G1192" s="11"/>
    </row>
    <row r="1193" spans="1:7">
      <c r="A1193" s="9"/>
      <c r="B1193" s="51"/>
      <c r="C1193" s="51"/>
      <c r="D1193" s="10"/>
      <c r="E1193" s="9"/>
      <c r="F1193" s="9"/>
      <c r="G1193" s="11"/>
    </row>
    <row r="1194" spans="1:7">
      <c r="A1194" s="9"/>
      <c r="B1194" s="51"/>
      <c r="C1194" s="51"/>
      <c r="D1194" s="10"/>
      <c r="E1194" s="9"/>
      <c r="F1194" s="9"/>
      <c r="G1194" s="11"/>
    </row>
    <row r="1195" spans="1:7">
      <c r="A1195" s="9"/>
      <c r="B1195" s="51"/>
      <c r="C1195" s="51"/>
      <c r="D1195" s="10"/>
      <c r="E1195" s="9"/>
      <c r="F1195" s="9"/>
      <c r="G1195" s="11"/>
    </row>
    <row r="1196" spans="1:7">
      <c r="A1196" s="9"/>
      <c r="B1196" s="51"/>
      <c r="C1196" s="51"/>
      <c r="D1196" s="10"/>
      <c r="E1196" s="9"/>
      <c r="F1196" s="9"/>
      <c r="G1196" s="11"/>
    </row>
    <row r="1197" spans="1:7">
      <c r="A1197" s="9"/>
      <c r="B1197" s="51"/>
      <c r="C1197" s="51"/>
      <c r="D1197" s="10"/>
      <c r="E1197" s="9"/>
      <c r="F1197" s="9"/>
      <c r="G1197" s="11"/>
    </row>
    <row r="1198" spans="1:7">
      <c r="A1198" s="9"/>
      <c r="B1198" s="51"/>
      <c r="C1198" s="51"/>
      <c r="D1198" s="10"/>
      <c r="E1198" s="9"/>
      <c r="F1198" s="9"/>
      <c r="G1198" s="11"/>
    </row>
    <row r="1199" spans="1:7">
      <c r="A1199" s="9"/>
      <c r="B1199" s="51"/>
      <c r="C1199" s="51"/>
      <c r="D1199" s="10"/>
      <c r="E1199" s="9"/>
      <c r="F1199" s="9"/>
      <c r="G1199" s="11"/>
    </row>
    <row r="1200" spans="1:7">
      <c r="A1200" s="9"/>
      <c r="B1200" s="51"/>
      <c r="C1200" s="51"/>
      <c r="D1200" s="10"/>
      <c r="E1200" s="9"/>
      <c r="F1200" s="9"/>
      <c r="G1200" s="11"/>
    </row>
    <row r="1201" spans="1:7">
      <c r="A1201" s="9"/>
      <c r="B1201" s="51"/>
      <c r="C1201" s="51"/>
      <c r="D1201" s="10"/>
      <c r="E1201" s="9"/>
      <c r="F1201" s="9"/>
      <c r="G1201" s="11"/>
    </row>
    <row r="1202" spans="1:7">
      <c r="A1202" s="9"/>
      <c r="B1202" s="51"/>
      <c r="C1202" s="51"/>
      <c r="D1202" s="10"/>
      <c r="E1202" s="9"/>
      <c r="F1202" s="9"/>
      <c r="G1202" s="11"/>
    </row>
    <row r="1203" spans="1:7">
      <c r="A1203" s="9"/>
      <c r="B1203" s="51"/>
      <c r="C1203" s="51"/>
      <c r="D1203" s="10"/>
      <c r="E1203" s="9"/>
      <c r="F1203" s="9"/>
      <c r="G1203" s="11"/>
    </row>
    <row r="1204" spans="1:7">
      <c r="A1204" s="9"/>
      <c r="B1204" s="51"/>
      <c r="C1204" s="51"/>
      <c r="D1204" s="10"/>
      <c r="E1204" s="9"/>
      <c r="F1204" s="9"/>
      <c r="G1204" s="11"/>
    </row>
    <row r="1205" spans="1:7">
      <c r="A1205" s="9"/>
      <c r="B1205" s="51"/>
      <c r="C1205" s="51"/>
      <c r="D1205" s="10"/>
      <c r="E1205" s="9"/>
      <c r="F1205" s="9"/>
      <c r="G1205" s="11"/>
    </row>
    <row r="1206" spans="1:7">
      <c r="A1206" s="9"/>
      <c r="B1206" s="51"/>
      <c r="C1206" s="51"/>
      <c r="D1206" s="10"/>
      <c r="E1206" s="9"/>
      <c r="F1206" s="9"/>
      <c r="G1206" s="11"/>
    </row>
    <row r="1207" spans="1:7">
      <c r="A1207" s="9"/>
      <c r="B1207" s="51"/>
      <c r="C1207" s="51"/>
      <c r="D1207" s="10"/>
      <c r="E1207" s="9"/>
      <c r="F1207" s="9"/>
      <c r="G1207" s="11"/>
    </row>
    <row r="1208" spans="1:7">
      <c r="A1208" s="9"/>
      <c r="B1208" s="51"/>
      <c r="C1208" s="51"/>
      <c r="D1208" s="10"/>
      <c r="E1208" s="9"/>
      <c r="F1208" s="9"/>
      <c r="G1208" s="11"/>
    </row>
    <row r="1209" spans="1:7">
      <c r="A1209" s="9"/>
      <c r="B1209" s="51"/>
      <c r="C1209" s="51"/>
      <c r="D1209" s="10"/>
      <c r="E1209" s="9"/>
      <c r="F1209" s="9"/>
      <c r="G1209" s="11"/>
    </row>
    <row r="1210" spans="1:7">
      <c r="A1210" s="9"/>
      <c r="B1210" s="51"/>
      <c r="C1210" s="51"/>
      <c r="D1210" s="10"/>
      <c r="E1210" s="9"/>
      <c r="F1210" s="9"/>
      <c r="G1210" s="11"/>
    </row>
    <row r="1211" spans="1:7">
      <c r="A1211" s="9"/>
      <c r="B1211" s="51"/>
      <c r="C1211" s="51"/>
      <c r="D1211" s="10"/>
      <c r="E1211" s="9"/>
      <c r="F1211" s="9"/>
      <c r="G1211" s="11"/>
    </row>
    <row r="1212" spans="1:7">
      <c r="A1212" s="9"/>
      <c r="B1212" s="51"/>
      <c r="C1212" s="51"/>
      <c r="D1212" s="10"/>
      <c r="E1212" s="9"/>
      <c r="F1212" s="9"/>
      <c r="G1212" s="11"/>
    </row>
    <row r="1213" spans="1:7">
      <c r="A1213" s="9"/>
      <c r="B1213" s="51"/>
      <c r="C1213" s="51"/>
      <c r="D1213" s="10"/>
      <c r="E1213" s="9"/>
      <c r="F1213" s="9"/>
      <c r="G1213" s="11"/>
    </row>
    <row r="1214" spans="1:7">
      <c r="A1214" s="9"/>
      <c r="B1214" s="51"/>
      <c r="C1214" s="51"/>
      <c r="D1214" s="10"/>
      <c r="E1214" s="9"/>
      <c r="F1214" s="9"/>
      <c r="G1214" s="11"/>
    </row>
    <row r="1215" spans="1:7">
      <c r="A1215" s="9"/>
      <c r="B1215" s="51"/>
      <c r="C1215" s="51"/>
      <c r="D1215" s="10"/>
      <c r="E1215" s="9"/>
      <c r="F1215" s="9"/>
      <c r="G1215" s="11"/>
    </row>
    <row r="1216" spans="1:7">
      <c r="A1216" s="9"/>
      <c r="B1216" s="51"/>
      <c r="C1216" s="51"/>
      <c r="D1216" s="10"/>
      <c r="E1216" s="9"/>
      <c r="F1216" s="9"/>
      <c r="G1216" s="11"/>
    </row>
    <row r="1217" spans="1:7">
      <c r="A1217" s="9"/>
      <c r="B1217" s="51"/>
      <c r="C1217" s="51"/>
      <c r="D1217" s="10"/>
      <c r="E1217" s="9"/>
      <c r="F1217" s="9"/>
      <c r="G1217" s="11"/>
    </row>
    <row r="1218" spans="1:7">
      <c r="A1218" s="9"/>
      <c r="B1218" s="51"/>
      <c r="C1218" s="51"/>
      <c r="D1218" s="10"/>
      <c r="E1218" s="9"/>
      <c r="F1218" s="9"/>
      <c r="G1218" s="11"/>
    </row>
    <row r="1219" spans="1:7">
      <c r="A1219" s="9"/>
      <c r="B1219" s="51"/>
      <c r="C1219" s="51"/>
      <c r="D1219" s="10"/>
      <c r="E1219" s="9"/>
      <c r="F1219" s="9"/>
      <c r="G1219" s="11"/>
    </row>
    <row r="1220" spans="1:7">
      <c r="A1220" s="9"/>
      <c r="B1220" s="51"/>
      <c r="C1220" s="51"/>
      <c r="D1220" s="10"/>
      <c r="E1220" s="9"/>
      <c r="F1220" s="9"/>
      <c r="G1220" s="11"/>
    </row>
    <row r="1221" spans="1:7">
      <c r="A1221" s="9"/>
      <c r="B1221" s="51"/>
      <c r="C1221" s="51"/>
      <c r="D1221" s="10"/>
      <c r="E1221" s="9"/>
      <c r="F1221" s="9"/>
      <c r="G1221" s="11"/>
    </row>
    <row r="1222" spans="1:7">
      <c r="A1222" s="9"/>
      <c r="B1222" s="51"/>
      <c r="C1222" s="51"/>
      <c r="D1222" s="10"/>
      <c r="E1222" s="9"/>
      <c r="F1222" s="9"/>
      <c r="G1222" s="11"/>
    </row>
    <row r="1223" spans="1:7">
      <c r="A1223" s="9"/>
      <c r="B1223" s="51"/>
      <c r="C1223" s="51"/>
      <c r="D1223" s="10"/>
      <c r="E1223" s="9"/>
      <c r="F1223" s="9"/>
      <c r="G1223" s="11"/>
    </row>
    <row r="1224" spans="1:7">
      <c r="A1224" s="9"/>
      <c r="B1224" s="51"/>
      <c r="C1224" s="51"/>
      <c r="D1224" s="10"/>
      <c r="E1224" s="9"/>
      <c r="F1224" s="9"/>
      <c r="G1224" s="11"/>
    </row>
    <row r="1225" spans="1:7">
      <c r="A1225" s="9"/>
      <c r="B1225" s="51"/>
      <c r="C1225" s="51"/>
      <c r="D1225" s="10"/>
      <c r="E1225" s="9"/>
      <c r="F1225" s="9"/>
      <c r="G1225" s="11"/>
    </row>
    <row r="1226" spans="1:7">
      <c r="A1226" s="9"/>
      <c r="B1226" s="51"/>
      <c r="C1226" s="51"/>
      <c r="D1226" s="10"/>
      <c r="E1226" s="9"/>
      <c r="F1226" s="9"/>
      <c r="G1226" s="11"/>
    </row>
    <row r="1227" spans="1:7">
      <c r="A1227" s="9"/>
      <c r="B1227" s="51"/>
      <c r="C1227" s="51"/>
      <c r="D1227" s="10"/>
      <c r="E1227" s="9"/>
      <c r="F1227" s="9"/>
      <c r="G1227" s="11"/>
    </row>
    <row r="1228" spans="1:7">
      <c r="A1228" s="9"/>
      <c r="B1228" s="51"/>
      <c r="C1228" s="51"/>
      <c r="D1228" s="10"/>
      <c r="E1228" s="9"/>
      <c r="F1228" s="9"/>
      <c r="G1228" s="11"/>
    </row>
    <row r="1229" spans="1:7">
      <c r="A1229" s="9"/>
      <c r="B1229" s="51"/>
      <c r="C1229" s="51"/>
      <c r="D1229" s="10"/>
      <c r="E1229" s="9"/>
      <c r="F1229" s="9"/>
      <c r="G1229" s="11"/>
    </row>
    <row r="1230" spans="1:7">
      <c r="A1230" s="9"/>
      <c r="B1230" s="51"/>
      <c r="C1230" s="51"/>
      <c r="D1230" s="10"/>
      <c r="E1230" s="9"/>
      <c r="F1230" s="9"/>
      <c r="G1230" s="11"/>
    </row>
    <row r="1231" spans="1:7">
      <c r="A1231" s="9"/>
      <c r="B1231" s="51"/>
      <c r="C1231" s="51"/>
      <c r="D1231" s="10"/>
      <c r="E1231" s="9"/>
      <c r="F1231" s="9"/>
      <c r="G1231" s="11"/>
    </row>
    <row r="1232" spans="1:7">
      <c r="A1232" s="9"/>
      <c r="B1232" s="51"/>
      <c r="C1232" s="51"/>
      <c r="D1232" s="10"/>
      <c r="E1232" s="9"/>
      <c r="F1232" s="9"/>
      <c r="G1232" s="11"/>
    </row>
    <row r="1233" spans="1:7">
      <c r="A1233" s="9"/>
      <c r="B1233" s="51"/>
      <c r="C1233" s="51"/>
      <c r="D1233" s="10"/>
      <c r="E1233" s="9"/>
      <c r="F1233" s="9"/>
      <c r="G1233" s="11"/>
    </row>
    <row r="1234" spans="1:7">
      <c r="A1234" s="9"/>
      <c r="B1234" s="51"/>
      <c r="C1234" s="51"/>
      <c r="D1234" s="10"/>
      <c r="E1234" s="9"/>
      <c r="F1234" s="9"/>
      <c r="G1234" s="11"/>
    </row>
    <row r="1235" spans="1:7">
      <c r="A1235" s="9"/>
      <c r="B1235" s="51"/>
      <c r="C1235" s="51"/>
      <c r="D1235" s="10"/>
      <c r="E1235" s="9"/>
      <c r="F1235" s="9"/>
      <c r="G1235" s="11"/>
    </row>
    <row r="1236" spans="1:7">
      <c r="A1236" s="9"/>
      <c r="B1236" s="51"/>
      <c r="C1236" s="51"/>
      <c r="D1236" s="10"/>
      <c r="E1236" s="9"/>
      <c r="F1236" s="9"/>
      <c r="G1236" s="11"/>
    </row>
    <row r="1237" spans="1:7">
      <c r="A1237" s="9"/>
      <c r="B1237" s="51"/>
      <c r="C1237" s="51"/>
      <c r="D1237" s="10"/>
      <c r="E1237" s="9"/>
      <c r="F1237" s="9"/>
      <c r="G1237" s="11"/>
    </row>
    <row r="1238" spans="1:7">
      <c r="A1238" s="9"/>
      <c r="B1238" s="51"/>
      <c r="C1238" s="51"/>
      <c r="D1238" s="10"/>
      <c r="E1238" s="9"/>
      <c r="F1238" s="9"/>
      <c r="G1238" s="11"/>
    </row>
    <row r="1239" spans="1:7">
      <c r="A1239" s="9"/>
      <c r="B1239" s="51"/>
      <c r="C1239" s="51"/>
      <c r="D1239" s="10"/>
      <c r="E1239" s="9"/>
      <c r="F1239" s="9"/>
      <c r="G1239" s="11"/>
    </row>
    <row r="1240" spans="1:7">
      <c r="A1240" s="9"/>
      <c r="B1240" s="51"/>
      <c r="C1240" s="51"/>
      <c r="D1240" s="10"/>
      <c r="E1240" s="9"/>
      <c r="F1240" s="9"/>
      <c r="G1240" s="11"/>
    </row>
    <row r="1241" spans="1:7">
      <c r="A1241" s="9"/>
      <c r="B1241" s="51"/>
      <c r="C1241" s="51"/>
      <c r="D1241" s="10"/>
      <c r="E1241" s="9"/>
      <c r="F1241" s="9"/>
      <c r="G1241" s="11"/>
    </row>
    <row r="1242" spans="1:7">
      <c r="A1242" s="9"/>
      <c r="B1242" s="51"/>
      <c r="C1242" s="51"/>
      <c r="D1242" s="10"/>
      <c r="E1242" s="9"/>
      <c r="F1242" s="9"/>
      <c r="G1242" s="11"/>
    </row>
    <row r="1243" spans="1:7">
      <c r="A1243" s="9"/>
      <c r="B1243" s="51"/>
      <c r="C1243" s="51"/>
      <c r="D1243" s="10"/>
      <c r="E1243" s="9"/>
      <c r="F1243" s="9"/>
      <c r="G1243" s="11"/>
    </row>
    <row r="1244" spans="1:7">
      <c r="A1244" s="9"/>
      <c r="B1244" s="51"/>
      <c r="C1244" s="51"/>
      <c r="D1244" s="10"/>
      <c r="E1244" s="9"/>
      <c r="F1244" s="9"/>
      <c r="G1244" s="11"/>
    </row>
    <row r="1245" spans="1:7">
      <c r="A1245" s="9"/>
      <c r="B1245" s="51"/>
      <c r="C1245" s="51"/>
      <c r="D1245" s="10"/>
      <c r="E1245" s="9"/>
      <c r="F1245" s="9"/>
      <c r="G1245" s="11"/>
    </row>
    <row r="1246" spans="1:7">
      <c r="A1246" s="9"/>
      <c r="B1246" s="51"/>
      <c r="C1246" s="51"/>
      <c r="D1246" s="10"/>
      <c r="E1246" s="9"/>
      <c r="F1246" s="9"/>
      <c r="G1246" s="11"/>
    </row>
    <row r="1247" spans="1:7">
      <c r="A1247" s="9"/>
      <c r="B1247" s="51"/>
      <c r="C1247" s="51"/>
      <c r="D1247" s="10"/>
      <c r="E1247" s="9"/>
      <c r="F1247" s="9"/>
      <c r="G1247" s="11"/>
    </row>
    <row r="1248" spans="1:7">
      <c r="A1248" s="9"/>
      <c r="B1248" s="51"/>
      <c r="C1248" s="51"/>
      <c r="D1248" s="10"/>
      <c r="E1248" s="9"/>
      <c r="F1248" s="9"/>
      <c r="G1248" s="11"/>
    </row>
    <row r="1249" spans="1:7">
      <c r="A1249" s="9"/>
      <c r="B1249" s="51"/>
      <c r="C1249" s="51"/>
      <c r="D1249" s="10"/>
      <c r="E1249" s="9"/>
      <c r="F1249" s="9"/>
      <c r="G1249" s="11"/>
    </row>
    <row r="1250" spans="1:7">
      <c r="A1250" s="9"/>
      <c r="B1250" s="51"/>
      <c r="C1250" s="51"/>
      <c r="D1250" s="10"/>
      <c r="E1250" s="9"/>
      <c r="F1250" s="9"/>
      <c r="G1250" s="11"/>
    </row>
    <row r="1251" spans="1:7">
      <c r="A1251" s="9"/>
      <c r="B1251" s="51"/>
      <c r="C1251" s="51"/>
      <c r="D1251" s="10"/>
      <c r="E1251" s="9"/>
      <c r="F1251" s="9"/>
      <c r="G1251" s="11"/>
    </row>
    <row r="1252" spans="1:7">
      <c r="A1252" s="9"/>
      <c r="B1252" s="51"/>
      <c r="C1252" s="51"/>
      <c r="D1252" s="10"/>
      <c r="E1252" s="9"/>
      <c r="F1252" s="9"/>
      <c r="G1252" s="11"/>
    </row>
    <row r="1253" spans="1:7">
      <c r="A1253" s="9"/>
      <c r="B1253" s="51"/>
      <c r="C1253" s="51"/>
      <c r="D1253" s="10"/>
      <c r="E1253" s="9"/>
      <c r="F1253" s="9"/>
      <c r="G1253" s="11"/>
    </row>
    <row r="1254" spans="1:7">
      <c r="A1254" s="9"/>
      <c r="B1254" s="51"/>
      <c r="C1254" s="51"/>
      <c r="D1254" s="10"/>
      <c r="E1254" s="9"/>
      <c r="F1254" s="9"/>
      <c r="G1254" s="11"/>
    </row>
    <row r="1255" spans="1:7">
      <c r="A1255" s="9"/>
      <c r="B1255" s="51"/>
      <c r="C1255" s="51"/>
      <c r="D1255" s="10"/>
      <c r="E1255" s="9"/>
      <c r="F1255" s="9"/>
      <c r="G1255" s="11"/>
    </row>
    <row r="1256" spans="1:7">
      <c r="A1256" s="9"/>
      <c r="B1256" s="51"/>
      <c r="C1256" s="51"/>
      <c r="D1256" s="10"/>
      <c r="E1256" s="9"/>
      <c r="F1256" s="9"/>
      <c r="G1256" s="11"/>
    </row>
    <row r="1257" spans="1:7">
      <c r="A1257" s="9"/>
      <c r="B1257" s="51"/>
      <c r="C1257" s="51"/>
      <c r="D1257" s="10"/>
      <c r="E1257" s="9"/>
      <c r="F1257" s="9"/>
      <c r="G1257" s="11"/>
    </row>
    <row r="1258" spans="1:7">
      <c r="A1258" s="9"/>
      <c r="B1258" s="51"/>
      <c r="C1258" s="51"/>
      <c r="D1258" s="10"/>
      <c r="E1258" s="9"/>
      <c r="F1258" s="9"/>
      <c r="G1258" s="11"/>
    </row>
    <row r="1259" spans="1:7">
      <c r="A1259" s="9"/>
      <c r="B1259" s="51"/>
      <c r="C1259" s="51"/>
      <c r="D1259" s="10"/>
      <c r="E1259" s="9"/>
      <c r="F1259" s="9"/>
      <c r="G1259" s="11"/>
    </row>
    <row r="1260" spans="1:7">
      <c r="A1260" s="9"/>
      <c r="B1260" s="51"/>
      <c r="C1260" s="51"/>
      <c r="D1260" s="10"/>
      <c r="E1260" s="9"/>
      <c r="F1260" s="9"/>
      <c r="G1260" s="11"/>
    </row>
    <row r="1261" spans="1:7">
      <c r="A1261" s="9"/>
      <c r="B1261" s="51"/>
      <c r="C1261" s="51"/>
      <c r="D1261" s="10"/>
      <c r="E1261" s="9"/>
      <c r="F1261" s="9"/>
      <c r="G1261" s="11"/>
    </row>
    <row r="1262" spans="1:7">
      <c r="A1262" s="9"/>
      <c r="B1262" s="51"/>
      <c r="C1262" s="51"/>
      <c r="D1262" s="10"/>
      <c r="E1262" s="9"/>
      <c r="F1262" s="9"/>
      <c r="G1262" s="11"/>
    </row>
    <row r="1263" spans="1:7">
      <c r="A1263" s="9"/>
      <c r="B1263" s="51"/>
      <c r="C1263" s="51"/>
      <c r="D1263" s="10"/>
      <c r="E1263" s="9"/>
      <c r="F1263" s="9"/>
      <c r="G1263" s="11"/>
    </row>
    <row r="1264" spans="1:7">
      <c r="A1264" s="9"/>
      <c r="B1264" s="51"/>
      <c r="C1264" s="51"/>
      <c r="D1264" s="10"/>
      <c r="E1264" s="9"/>
      <c r="F1264" s="9"/>
      <c r="G1264" s="11"/>
    </row>
    <row r="1265" spans="1:7">
      <c r="A1265" s="9"/>
      <c r="B1265" s="51"/>
      <c r="C1265" s="51"/>
      <c r="D1265" s="10"/>
      <c r="E1265" s="9"/>
      <c r="F1265" s="9"/>
      <c r="G1265" s="11"/>
    </row>
    <row r="1266" spans="1:7">
      <c r="A1266" s="9"/>
      <c r="B1266" s="51"/>
      <c r="C1266" s="51"/>
      <c r="D1266" s="10"/>
      <c r="E1266" s="9"/>
      <c r="F1266" s="9"/>
      <c r="G1266" s="11"/>
    </row>
    <row r="1267" spans="1:7">
      <c r="A1267" s="9"/>
      <c r="B1267" s="51"/>
      <c r="C1267" s="51"/>
      <c r="D1267" s="10"/>
      <c r="E1267" s="9"/>
      <c r="F1267" s="9"/>
      <c r="G1267" s="11"/>
    </row>
    <row r="1268" spans="1:7">
      <c r="A1268" s="9"/>
      <c r="B1268" s="51"/>
      <c r="C1268" s="51"/>
      <c r="D1268" s="10"/>
      <c r="E1268" s="9"/>
      <c r="F1268" s="9"/>
      <c r="G1268" s="11"/>
    </row>
    <row r="1269" spans="1:7">
      <c r="A1269" s="9"/>
      <c r="B1269" s="51"/>
      <c r="C1269" s="51"/>
      <c r="D1269" s="10"/>
      <c r="E1269" s="9"/>
      <c r="F1269" s="9"/>
      <c r="G1269" s="11"/>
    </row>
    <row r="1270" spans="1:7">
      <c r="A1270" s="9"/>
      <c r="B1270" s="51"/>
      <c r="C1270" s="51"/>
      <c r="D1270" s="10"/>
      <c r="E1270" s="9"/>
      <c r="F1270" s="9"/>
      <c r="G1270" s="11"/>
    </row>
    <row r="1271" spans="1:7">
      <c r="A1271" s="9"/>
      <c r="B1271" s="51"/>
      <c r="C1271" s="51"/>
      <c r="D1271" s="10"/>
      <c r="E1271" s="9"/>
      <c r="F1271" s="9"/>
      <c r="G1271" s="11"/>
    </row>
    <row r="1272" spans="1:7">
      <c r="A1272" s="9"/>
      <c r="B1272" s="51"/>
      <c r="C1272" s="51"/>
      <c r="D1272" s="10"/>
      <c r="E1272" s="9"/>
      <c r="F1272" s="9"/>
      <c r="G1272" s="11"/>
    </row>
    <row r="1273" spans="1:7">
      <c r="A1273" s="9"/>
      <c r="B1273" s="51"/>
      <c r="C1273" s="51"/>
      <c r="D1273" s="10"/>
      <c r="E1273" s="9"/>
      <c r="F1273" s="9"/>
      <c r="G1273" s="11"/>
    </row>
    <row r="1274" spans="1:7">
      <c r="A1274" s="9"/>
      <c r="B1274" s="51"/>
      <c r="C1274" s="51"/>
      <c r="D1274" s="10"/>
      <c r="E1274" s="9"/>
      <c r="F1274" s="9"/>
      <c r="G1274" s="11"/>
    </row>
    <row r="1275" spans="1:7">
      <c r="A1275" s="9"/>
      <c r="B1275" s="51"/>
      <c r="C1275" s="51"/>
      <c r="D1275" s="10"/>
      <c r="E1275" s="9"/>
      <c r="F1275" s="9"/>
      <c r="G1275" s="11"/>
    </row>
    <row r="1276" spans="1:7">
      <c r="A1276" s="9"/>
      <c r="B1276" s="51"/>
      <c r="C1276" s="51"/>
      <c r="D1276" s="10"/>
      <c r="E1276" s="9"/>
      <c r="F1276" s="9"/>
      <c r="G1276" s="11"/>
    </row>
    <row r="1277" spans="1:7">
      <c r="A1277" s="9"/>
      <c r="B1277" s="51"/>
      <c r="C1277" s="51"/>
      <c r="D1277" s="10"/>
      <c r="E1277" s="9"/>
      <c r="F1277" s="9"/>
      <c r="G1277" s="11"/>
    </row>
    <row r="1278" spans="1:7">
      <c r="A1278" s="9"/>
      <c r="B1278" s="51"/>
      <c r="C1278" s="51"/>
      <c r="D1278" s="10"/>
      <c r="E1278" s="9"/>
      <c r="F1278" s="9"/>
      <c r="G1278" s="11"/>
    </row>
    <row r="1279" spans="1:7">
      <c r="A1279" s="9"/>
      <c r="B1279" s="51"/>
      <c r="C1279" s="51"/>
      <c r="D1279" s="10"/>
      <c r="E1279" s="9"/>
      <c r="F1279" s="9"/>
      <c r="G1279" s="11"/>
    </row>
    <row r="1280" spans="1:7">
      <c r="A1280" s="9"/>
      <c r="B1280" s="51"/>
      <c r="C1280" s="51"/>
      <c r="D1280" s="10"/>
      <c r="E1280" s="9"/>
      <c r="F1280" s="9"/>
      <c r="G1280" s="11"/>
    </row>
    <row r="1281" spans="1:7">
      <c r="A1281" s="9"/>
      <c r="B1281" s="51"/>
      <c r="C1281" s="51"/>
      <c r="D1281" s="10"/>
      <c r="E1281" s="9"/>
      <c r="F1281" s="9"/>
      <c r="G1281" s="11"/>
    </row>
    <row r="1282" spans="1:7">
      <c r="A1282" s="9"/>
      <c r="B1282" s="51"/>
      <c r="C1282" s="51"/>
      <c r="D1282" s="10"/>
      <c r="E1282" s="9"/>
      <c r="F1282" s="9"/>
      <c r="G1282" s="11"/>
    </row>
    <row r="1283" spans="1:7">
      <c r="A1283" s="9"/>
      <c r="B1283" s="51"/>
      <c r="C1283" s="51"/>
      <c r="D1283" s="10"/>
      <c r="E1283" s="9"/>
      <c r="F1283" s="9"/>
      <c r="G1283" s="11"/>
    </row>
    <row r="1284" spans="1:7">
      <c r="A1284" s="9"/>
      <c r="B1284" s="51"/>
      <c r="C1284" s="51"/>
      <c r="D1284" s="10"/>
      <c r="E1284" s="9"/>
      <c r="F1284" s="9"/>
      <c r="G1284" s="11"/>
    </row>
    <row r="1285" spans="1:7">
      <c r="A1285" s="9"/>
      <c r="B1285" s="51"/>
      <c r="C1285" s="51"/>
      <c r="D1285" s="10"/>
      <c r="E1285" s="9"/>
      <c r="F1285" s="9"/>
      <c r="G1285" s="11"/>
    </row>
    <row r="1286" spans="1:7">
      <c r="A1286" s="9"/>
      <c r="B1286" s="51"/>
      <c r="C1286" s="51"/>
      <c r="D1286" s="10"/>
      <c r="E1286" s="9"/>
      <c r="F1286" s="9"/>
      <c r="G1286" s="11"/>
    </row>
    <row r="1287" spans="1:7">
      <c r="A1287" s="9"/>
      <c r="B1287" s="51"/>
      <c r="C1287" s="51"/>
      <c r="D1287" s="10"/>
      <c r="E1287" s="9"/>
      <c r="F1287" s="9"/>
      <c r="G1287" s="11"/>
    </row>
    <row r="1288" spans="1:7">
      <c r="A1288" s="9"/>
      <c r="B1288" s="51"/>
      <c r="C1288" s="51"/>
      <c r="D1288" s="10"/>
      <c r="E1288" s="9"/>
      <c r="F1288" s="9"/>
      <c r="G1288" s="11"/>
    </row>
    <row r="1289" spans="1:7">
      <c r="A1289" s="9"/>
      <c r="B1289" s="51"/>
      <c r="C1289" s="51"/>
      <c r="D1289" s="10"/>
      <c r="E1289" s="9"/>
      <c r="F1289" s="9"/>
      <c r="G1289" s="11"/>
    </row>
    <row r="1290" spans="1:7">
      <c r="A1290" s="9"/>
      <c r="B1290" s="51"/>
      <c r="C1290" s="51"/>
      <c r="D1290" s="10"/>
      <c r="E1290" s="9"/>
      <c r="F1290" s="9"/>
      <c r="G1290" s="11"/>
    </row>
    <row r="1291" spans="1:7">
      <c r="A1291" s="9"/>
      <c r="B1291" s="51"/>
      <c r="C1291" s="51"/>
      <c r="D1291" s="10"/>
      <c r="E1291" s="9"/>
      <c r="F1291" s="9"/>
      <c r="G1291" s="11"/>
    </row>
    <row r="1292" spans="1:7">
      <c r="A1292" s="9"/>
      <c r="B1292" s="51"/>
      <c r="C1292" s="51"/>
      <c r="D1292" s="10"/>
      <c r="E1292" s="9"/>
      <c r="F1292" s="9"/>
      <c r="G1292" s="11"/>
    </row>
    <row r="1293" spans="1:7">
      <c r="A1293" s="9"/>
      <c r="B1293" s="51"/>
      <c r="C1293" s="51"/>
      <c r="D1293" s="10"/>
      <c r="E1293" s="9"/>
      <c r="F1293" s="9"/>
      <c r="G1293" s="11"/>
    </row>
    <row r="1294" spans="1:7">
      <c r="A1294" s="9"/>
      <c r="B1294" s="51"/>
      <c r="C1294" s="51"/>
      <c r="D1294" s="10"/>
      <c r="E1294" s="9"/>
      <c r="F1294" s="9"/>
      <c r="G1294" s="11"/>
    </row>
    <row r="1295" spans="1:7">
      <c r="A1295" s="9"/>
      <c r="B1295" s="51"/>
      <c r="C1295" s="51"/>
      <c r="D1295" s="10"/>
      <c r="E1295" s="9"/>
      <c r="F1295" s="9"/>
      <c r="G1295" s="11"/>
    </row>
    <row r="1296" spans="1:7">
      <c r="A1296" s="9"/>
      <c r="B1296" s="51"/>
      <c r="C1296" s="51"/>
      <c r="D1296" s="10"/>
      <c r="E1296" s="9"/>
      <c r="F1296" s="9"/>
      <c r="G1296" s="11"/>
    </row>
    <row r="1297" spans="1:7">
      <c r="A1297" s="9"/>
      <c r="B1297" s="51"/>
      <c r="C1297" s="51"/>
      <c r="D1297" s="10"/>
      <c r="E1297" s="9"/>
      <c r="F1297" s="9"/>
      <c r="G1297" s="11"/>
    </row>
    <row r="1298" spans="1:7">
      <c r="A1298" s="9"/>
      <c r="B1298" s="51"/>
      <c r="C1298" s="51"/>
      <c r="D1298" s="10"/>
      <c r="E1298" s="9"/>
      <c r="F1298" s="9"/>
      <c r="G1298" s="11"/>
    </row>
    <row r="1299" spans="1:7">
      <c r="A1299" s="9"/>
      <c r="B1299" s="51"/>
      <c r="C1299" s="51"/>
      <c r="D1299" s="10"/>
      <c r="E1299" s="9"/>
      <c r="F1299" s="9"/>
      <c r="G1299" s="11"/>
    </row>
    <row r="1300" spans="1:7">
      <c r="A1300" s="9"/>
      <c r="B1300" s="51"/>
      <c r="C1300" s="51"/>
      <c r="D1300" s="10"/>
      <c r="E1300" s="9"/>
      <c r="F1300" s="9"/>
      <c r="G1300" s="11"/>
    </row>
    <row r="1301" spans="1:7">
      <c r="A1301" s="9"/>
      <c r="B1301" s="51"/>
      <c r="C1301" s="51"/>
      <c r="D1301" s="10"/>
      <c r="E1301" s="9"/>
      <c r="F1301" s="9"/>
      <c r="G1301" s="11"/>
    </row>
    <row r="1302" spans="1:7">
      <c r="A1302" s="9"/>
      <c r="B1302" s="51"/>
      <c r="C1302" s="51"/>
      <c r="D1302" s="10"/>
      <c r="E1302" s="9"/>
      <c r="F1302" s="9"/>
      <c r="G1302" s="11"/>
    </row>
    <row r="1303" spans="1:7">
      <c r="A1303" s="9"/>
      <c r="B1303" s="51"/>
      <c r="C1303" s="51"/>
      <c r="D1303" s="10"/>
      <c r="E1303" s="9"/>
      <c r="F1303" s="9"/>
      <c r="G1303" s="11"/>
    </row>
    <row r="1304" spans="1:7">
      <c r="A1304" s="9"/>
      <c r="B1304" s="51"/>
      <c r="C1304" s="51"/>
      <c r="D1304" s="10"/>
      <c r="E1304" s="9"/>
      <c r="F1304" s="9"/>
      <c r="G1304" s="11"/>
    </row>
    <row r="1305" spans="1:7">
      <c r="A1305" s="9"/>
      <c r="B1305" s="51"/>
      <c r="C1305" s="51"/>
      <c r="D1305" s="10"/>
      <c r="E1305" s="9"/>
      <c r="F1305" s="9"/>
      <c r="G1305" s="11"/>
    </row>
    <row r="1306" spans="1:7">
      <c r="A1306" s="9"/>
      <c r="B1306" s="51"/>
      <c r="C1306" s="51"/>
      <c r="D1306" s="10"/>
      <c r="E1306" s="9"/>
      <c r="F1306" s="9"/>
      <c r="G1306" s="11"/>
    </row>
    <row r="1307" spans="1:7">
      <c r="A1307" s="9"/>
      <c r="B1307" s="51"/>
      <c r="C1307" s="51"/>
      <c r="D1307" s="10"/>
      <c r="E1307" s="9"/>
      <c r="F1307" s="9"/>
      <c r="G1307" s="11"/>
    </row>
    <row r="1308" spans="1:7">
      <c r="A1308" s="9"/>
      <c r="B1308" s="51"/>
      <c r="C1308" s="51"/>
      <c r="D1308" s="10"/>
      <c r="E1308" s="9"/>
      <c r="F1308" s="9"/>
      <c r="G1308" s="11"/>
    </row>
    <row r="1309" spans="1:7">
      <c r="A1309" s="9"/>
      <c r="B1309" s="51"/>
      <c r="C1309" s="51"/>
      <c r="D1309" s="10"/>
      <c r="E1309" s="9"/>
      <c r="F1309" s="9"/>
      <c r="G1309" s="11"/>
    </row>
    <row r="1310" spans="1:7">
      <c r="A1310" s="9"/>
      <c r="B1310" s="51"/>
      <c r="C1310" s="51"/>
      <c r="D1310" s="10"/>
      <c r="E1310" s="9"/>
      <c r="F1310" s="9"/>
      <c r="G1310" s="11"/>
    </row>
    <row r="1311" spans="1:7">
      <c r="A1311" s="9"/>
      <c r="B1311" s="51"/>
      <c r="C1311" s="51"/>
      <c r="D1311" s="10"/>
      <c r="E1311" s="9"/>
      <c r="F1311" s="9"/>
      <c r="G1311" s="11"/>
    </row>
    <row r="1312" spans="1:7">
      <c r="A1312" s="9"/>
      <c r="B1312" s="51"/>
      <c r="C1312" s="51"/>
      <c r="D1312" s="10"/>
      <c r="E1312" s="9"/>
      <c r="F1312" s="9"/>
      <c r="G1312" s="11"/>
    </row>
    <row r="1313" spans="1:7">
      <c r="A1313" s="9"/>
      <c r="B1313" s="51"/>
      <c r="C1313" s="51"/>
      <c r="D1313" s="10"/>
      <c r="E1313" s="9"/>
      <c r="F1313" s="9"/>
      <c r="G1313" s="11"/>
    </row>
    <row r="1314" spans="1:7">
      <c r="A1314" s="9"/>
      <c r="B1314" s="51"/>
      <c r="C1314" s="51"/>
      <c r="D1314" s="10"/>
      <c r="E1314" s="9"/>
      <c r="F1314" s="9"/>
      <c r="G1314" s="11"/>
    </row>
    <row r="1315" spans="1:7">
      <c r="A1315" s="9"/>
      <c r="B1315" s="51"/>
      <c r="C1315" s="51"/>
      <c r="D1315" s="10"/>
      <c r="E1315" s="9"/>
      <c r="F1315" s="9"/>
      <c r="G1315" s="11"/>
    </row>
    <row r="1316" spans="1:7">
      <c r="A1316" s="9"/>
      <c r="B1316" s="51"/>
      <c r="C1316" s="51"/>
      <c r="D1316" s="10"/>
      <c r="E1316" s="9"/>
      <c r="F1316" s="9"/>
      <c r="G1316" s="11"/>
    </row>
    <row r="1317" spans="1:7">
      <c r="A1317" s="9"/>
      <c r="B1317" s="51"/>
      <c r="C1317" s="51"/>
      <c r="D1317" s="10"/>
      <c r="E1317" s="9"/>
      <c r="F1317" s="9"/>
      <c r="G1317" s="11"/>
    </row>
    <row r="1318" spans="1:7">
      <c r="A1318" s="9"/>
      <c r="B1318" s="51"/>
      <c r="C1318" s="51"/>
      <c r="D1318" s="10"/>
      <c r="E1318" s="9"/>
      <c r="F1318" s="9"/>
      <c r="G1318" s="11"/>
    </row>
    <row r="1319" spans="1:7">
      <c r="A1319" s="9"/>
      <c r="B1319" s="51"/>
      <c r="C1319" s="51"/>
      <c r="D1319" s="10"/>
      <c r="E1319" s="9"/>
      <c r="F1319" s="9"/>
      <c r="G1319" s="11"/>
    </row>
    <row r="1320" spans="1:7">
      <c r="A1320" s="9"/>
      <c r="B1320" s="51"/>
      <c r="C1320" s="51"/>
      <c r="D1320" s="10"/>
      <c r="E1320" s="9"/>
      <c r="F1320" s="9"/>
      <c r="G1320" s="11"/>
    </row>
    <row r="1321" spans="1:7">
      <c r="A1321" s="9"/>
      <c r="B1321" s="51"/>
      <c r="C1321" s="51"/>
      <c r="D1321" s="10"/>
      <c r="E1321" s="9"/>
      <c r="F1321" s="9"/>
      <c r="G1321" s="11"/>
    </row>
    <row r="1322" spans="1:7">
      <c r="A1322" s="9"/>
      <c r="B1322" s="51"/>
      <c r="C1322" s="51"/>
      <c r="D1322" s="10"/>
      <c r="E1322" s="9"/>
      <c r="F1322" s="9"/>
      <c r="G1322" s="11"/>
    </row>
    <row r="1323" spans="1:7">
      <c r="A1323" s="9"/>
      <c r="B1323" s="51"/>
      <c r="C1323" s="51"/>
      <c r="D1323" s="10"/>
      <c r="E1323" s="9"/>
      <c r="F1323" s="9"/>
      <c r="G1323" s="11"/>
    </row>
    <row r="1324" spans="1:7">
      <c r="A1324" s="9"/>
      <c r="B1324" s="51"/>
      <c r="C1324" s="51"/>
      <c r="D1324" s="10"/>
      <c r="E1324" s="9"/>
      <c r="F1324" s="9"/>
      <c r="G1324" s="11"/>
    </row>
    <row r="1325" spans="1:7">
      <c r="A1325" s="9"/>
      <c r="B1325" s="51"/>
      <c r="C1325" s="51"/>
      <c r="D1325" s="10"/>
      <c r="E1325" s="9"/>
      <c r="F1325" s="9"/>
      <c r="G1325" s="11"/>
    </row>
    <row r="1326" spans="1:7">
      <c r="A1326" s="9"/>
      <c r="B1326" s="51"/>
      <c r="C1326" s="51"/>
      <c r="D1326" s="10"/>
      <c r="E1326" s="9"/>
      <c r="F1326" s="9"/>
      <c r="G1326" s="11"/>
    </row>
    <row r="1327" spans="1:7">
      <c r="A1327" s="9"/>
      <c r="B1327" s="51"/>
      <c r="C1327" s="51"/>
      <c r="D1327" s="10"/>
      <c r="E1327" s="9"/>
      <c r="F1327" s="9"/>
      <c r="G1327" s="11"/>
    </row>
    <row r="1328" spans="1:7">
      <c r="A1328" s="9"/>
      <c r="B1328" s="51"/>
      <c r="C1328" s="51"/>
      <c r="D1328" s="10"/>
      <c r="E1328" s="9"/>
      <c r="F1328" s="9"/>
      <c r="G1328" s="11"/>
    </row>
    <row r="1329" spans="1:7">
      <c r="A1329" s="9"/>
      <c r="B1329" s="51"/>
      <c r="C1329" s="51"/>
      <c r="D1329" s="10"/>
      <c r="E1329" s="9"/>
      <c r="F1329" s="9"/>
      <c r="G1329" s="11"/>
    </row>
    <row r="1330" spans="1:7">
      <c r="A1330" s="9"/>
      <c r="B1330" s="51"/>
      <c r="C1330" s="51"/>
      <c r="D1330" s="10"/>
      <c r="E1330" s="9"/>
      <c r="F1330" s="9"/>
      <c r="G1330" s="11"/>
    </row>
    <row r="1331" spans="1:7">
      <c r="A1331" s="9"/>
      <c r="B1331" s="51"/>
      <c r="C1331" s="51"/>
      <c r="D1331" s="10"/>
      <c r="E1331" s="9"/>
      <c r="F1331" s="9"/>
      <c r="G1331" s="11"/>
    </row>
    <row r="1332" spans="1:7">
      <c r="A1332" s="9"/>
      <c r="B1332" s="51"/>
      <c r="C1332" s="51"/>
      <c r="D1332" s="10"/>
      <c r="E1332" s="9"/>
      <c r="F1332" s="9"/>
      <c r="G1332" s="11"/>
    </row>
    <row r="1333" spans="1:7">
      <c r="A1333" s="9"/>
      <c r="B1333" s="51"/>
      <c r="C1333" s="51"/>
      <c r="D1333" s="10"/>
      <c r="E1333" s="9"/>
      <c r="F1333" s="9"/>
      <c r="G1333" s="11"/>
    </row>
    <row r="1334" spans="1:7">
      <c r="A1334" s="9"/>
      <c r="B1334" s="51"/>
      <c r="C1334" s="51"/>
      <c r="D1334" s="10"/>
      <c r="E1334" s="9"/>
      <c r="F1334" s="9"/>
      <c r="G1334" s="11"/>
    </row>
    <row r="1335" spans="1:7">
      <c r="A1335" s="9"/>
      <c r="B1335" s="51"/>
      <c r="C1335" s="51"/>
      <c r="D1335" s="10"/>
      <c r="E1335" s="9"/>
      <c r="F1335" s="9"/>
      <c r="G1335" s="11"/>
    </row>
    <row r="1336" spans="1:7">
      <c r="A1336" s="9"/>
      <c r="B1336" s="51"/>
      <c r="C1336" s="51"/>
      <c r="D1336" s="10"/>
      <c r="E1336" s="9"/>
      <c r="F1336" s="9"/>
      <c r="G1336" s="11"/>
    </row>
    <row r="1337" spans="1:7">
      <c r="A1337" s="9"/>
      <c r="B1337" s="51"/>
      <c r="C1337" s="51"/>
      <c r="D1337" s="10"/>
      <c r="E1337" s="9"/>
      <c r="F1337" s="9"/>
      <c r="G1337" s="11"/>
    </row>
    <row r="1338" spans="1:7">
      <c r="A1338" s="9"/>
      <c r="B1338" s="51"/>
      <c r="C1338" s="51"/>
      <c r="D1338" s="10"/>
      <c r="E1338" s="9"/>
      <c r="F1338" s="9"/>
      <c r="G1338" s="11"/>
    </row>
    <row r="1339" spans="1:7">
      <c r="A1339" s="9"/>
      <c r="B1339" s="51"/>
      <c r="C1339" s="51"/>
      <c r="D1339" s="10"/>
      <c r="E1339" s="9"/>
      <c r="F1339" s="9"/>
      <c r="G1339" s="11"/>
    </row>
    <row r="1340" spans="1:7">
      <c r="A1340" s="9"/>
      <c r="B1340" s="51"/>
      <c r="C1340" s="51"/>
      <c r="D1340" s="10"/>
      <c r="E1340" s="9"/>
      <c r="F1340" s="9"/>
      <c r="G1340" s="11"/>
    </row>
    <row r="1341" spans="1:7">
      <c r="A1341" s="9"/>
      <c r="B1341" s="51"/>
      <c r="C1341" s="51"/>
      <c r="D1341" s="10"/>
      <c r="E1341" s="9"/>
      <c r="F1341" s="9"/>
      <c r="G1341" s="11"/>
    </row>
    <row r="1342" spans="1:7">
      <c r="A1342" s="9"/>
      <c r="B1342" s="51"/>
      <c r="C1342" s="51"/>
      <c r="D1342" s="10"/>
      <c r="E1342" s="9"/>
      <c r="F1342" s="9"/>
      <c r="G1342" s="11"/>
    </row>
    <row r="1343" spans="1:7">
      <c r="A1343" s="9"/>
      <c r="B1343" s="51"/>
      <c r="C1343" s="51"/>
      <c r="D1343" s="10"/>
      <c r="E1343" s="9"/>
      <c r="F1343" s="9"/>
      <c r="G1343" s="11"/>
    </row>
    <row r="1344" spans="1:7">
      <c r="A1344" s="9"/>
      <c r="B1344" s="51"/>
      <c r="C1344" s="51"/>
      <c r="D1344" s="10"/>
      <c r="E1344" s="9"/>
      <c r="F1344" s="9"/>
      <c r="G1344" s="11"/>
    </row>
    <row r="1345" spans="1:7">
      <c r="A1345" s="9"/>
      <c r="B1345" s="51"/>
      <c r="C1345" s="51"/>
      <c r="D1345" s="10"/>
      <c r="E1345" s="9"/>
      <c r="F1345" s="9"/>
      <c r="G1345" s="11"/>
    </row>
    <row r="1346" spans="1:7">
      <c r="A1346" s="9"/>
      <c r="B1346" s="51"/>
      <c r="C1346" s="51"/>
      <c r="D1346" s="10"/>
      <c r="E1346" s="9"/>
      <c r="F1346" s="9"/>
      <c r="G1346" s="11"/>
    </row>
    <row r="1347" spans="1:7">
      <c r="A1347" s="9"/>
      <c r="B1347" s="51"/>
      <c r="C1347" s="51"/>
      <c r="D1347" s="10"/>
      <c r="E1347" s="9"/>
      <c r="F1347" s="9"/>
      <c r="G1347" s="11"/>
    </row>
    <row r="1348" spans="1:7">
      <c r="A1348" s="9"/>
      <c r="B1348" s="51"/>
      <c r="C1348" s="51"/>
      <c r="D1348" s="10"/>
      <c r="E1348" s="9"/>
      <c r="F1348" s="9"/>
      <c r="G1348" s="11"/>
    </row>
    <row r="1349" spans="1:7">
      <c r="A1349" s="9"/>
      <c r="B1349" s="51"/>
      <c r="C1349" s="51"/>
      <c r="D1349" s="10"/>
      <c r="E1349" s="9"/>
      <c r="F1349" s="9"/>
      <c r="G1349" s="11"/>
    </row>
    <row r="1350" spans="1:7">
      <c r="A1350" s="9"/>
      <c r="B1350" s="51"/>
      <c r="C1350" s="51"/>
      <c r="D1350" s="10"/>
      <c r="E1350" s="9"/>
      <c r="F1350" s="9"/>
      <c r="G1350" s="11"/>
    </row>
    <row r="1351" spans="1:7">
      <c r="A1351" s="9"/>
      <c r="B1351" s="51"/>
      <c r="C1351" s="51"/>
      <c r="D1351" s="10"/>
      <c r="E1351" s="9"/>
      <c r="F1351" s="9"/>
      <c r="G1351" s="11"/>
    </row>
    <row r="1352" spans="1:7">
      <c r="A1352" s="9"/>
      <c r="B1352" s="51"/>
      <c r="C1352" s="51"/>
      <c r="D1352" s="10"/>
      <c r="E1352" s="9"/>
      <c r="F1352" s="9"/>
      <c r="G1352" s="11"/>
    </row>
    <row r="1353" spans="1:7">
      <c r="A1353" s="9"/>
      <c r="B1353" s="51"/>
      <c r="C1353" s="51"/>
      <c r="D1353" s="10"/>
      <c r="E1353" s="9"/>
      <c r="F1353" s="9"/>
      <c r="G1353" s="11"/>
    </row>
    <row r="1354" spans="1:7">
      <c r="A1354" s="9"/>
      <c r="B1354" s="51"/>
      <c r="C1354" s="51"/>
      <c r="D1354" s="10"/>
      <c r="E1354" s="9"/>
      <c r="F1354" s="9"/>
      <c r="G1354" s="11"/>
    </row>
    <row r="1355" spans="1:7">
      <c r="A1355" s="9"/>
      <c r="B1355" s="51"/>
      <c r="C1355" s="51"/>
      <c r="D1355" s="10"/>
      <c r="E1355" s="9"/>
      <c r="F1355" s="9"/>
      <c r="G1355" s="11"/>
    </row>
    <row r="1356" spans="1:7">
      <c r="A1356" s="9"/>
      <c r="B1356" s="51"/>
      <c r="C1356" s="51"/>
      <c r="D1356" s="10"/>
      <c r="E1356" s="9"/>
      <c r="F1356" s="9"/>
      <c r="G1356" s="11"/>
    </row>
    <row r="1357" spans="1:7">
      <c r="A1357" s="9"/>
      <c r="B1357" s="51"/>
      <c r="C1357" s="51"/>
      <c r="D1357" s="10"/>
      <c r="E1357" s="9"/>
      <c r="F1357" s="9"/>
      <c r="G1357" s="11"/>
    </row>
    <row r="1358" spans="1:7">
      <c r="A1358" s="9"/>
      <c r="B1358" s="51"/>
      <c r="C1358" s="51"/>
      <c r="D1358" s="10"/>
      <c r="E1358" s="9"/>
      <c r="F1358" s="9"/>
      <c r="G1358" s="11"/>
    </row>
    <row r="1359" spans="1:7">
      <c r="A1359" s="9"/>
      <c r="B1359" s="51"/>
      <c r="C1359" s="51"/>
      <c r="D1359" s="10"/>
      <c r="E1359" s="9"/>
      <c r="F1359" s="9"/>
      <c r="G1359" s="11"/>
    </row>
    <row r="1360" spans="1:7">
      <c r="A1360" s="9"/>
      <c r="B1360" s="51"/>
      <c r="C1360" s="51"/>
      <c r="D1360" s="10"/>
      <c r="E1360" s="9"/>
      <c r="F1360" s="9"/>
      <c r="G1360" s="11"/>
    </row>
    <row r="1361" spans="1:7">
      <c r="A1361" s="9"/>
      <c r="B1361" s="51"/>
      <c r="C1361" s="51"/>
      <c r="D1361" s="10"/>
      <c r="E1361" s="9"/>
      <c r="F1361" s="9"/>
      <c r="G1361" s="11"/>
    </row>
    <row r="1362" spans="1:7">
      <c r="A1362" s="9"/>
      <c r="B1362" s="51"/>
      <c r="C1362" s="51"/>
      <c r="D1362" s="10"/>
      <c r="E1362" s="9"/>
      <c r="F1362" s="9"/>
      <c r="G1362" s="11"/>
    </row>
    <row r="1363" spans="1:7">
      <c r="A1363" s="9"/>
      <c r="B1363" s="51"/>
      <c r="C1363" s="51"/>
      <c r="D1363" s="10"/>
      <c r="E1363" s="9"/>
      <c r="F1363" s="9"/>
      <c r="G1363" s="11"/>
    </row>
    <row r="1364" spans="1:7">
      <c r="A1364" s="9"/>
      <c r="B1364" s="51"/>
      <c r="C1364" s="51"/>
      <c r="D1364" s="10"/>
      <c r="E1364" s="9"/>
      <c r="F1364" s="9"/>
      <c r="G1364" s="11"/>
    </row>
    <row r="1365" spans="1:7">
      <c r="A1365" s="9"/>
      <c r="B1365" s="51"/>
      <c r="C1365" s="51"/>
      <c r="D1365" s="10"/>
      <c r="E1365" s="9"/>
      <c r="F1365" s="9"/>
      <c r="G1365" s="11"/>
    </row>
    <row r="1366" spans="1:7">
      <c r="A1366" s="9"/>
      <c r="B1366" s="51"/>
      <c r="C1366" s="51"/>
      <c r="D1366" s="10"/>
      <c r="E1366" s="9"/>
      <c r="F1366" s="9"/>
      <c r="G1366" s="11"/>
    </row>
    <row r="1367" spans="1:7">
      <c r="A1367" s="9"/>
      <c r="B1367" s="51"/>
      <c r="C1367" s="51"/>
      <c r="D1367" s="10"/>
      <c r="E1367" s="9"/>
      <c r="F1367" s="9"/>
      <c r="G1367" s="11"/>
    </row>
    <row r="1368" spans="1:7">
      <c r="A1368" s="9"/>
      <c r="B1368" s="51"/>
      <c r="C1368" s="51"/>
      <c r="D1368" s="10"/>
      <c r="E1368" s="9"/>
      <c r="F1368" s="9"/>
      <c r="G1368" s="11"/>
    </row>
    <row r="1369" spans="1:7">
      <c r="A1369" s="9"/>
      <c r="B1369" s="51"/>
      <c r="C1369" s="51"/>
      <c r="D1369" s="10"/>
      <c r="E1369" s="9"/>
      <c r="F1369" s="9"/>
      <c r="G1369" s="11"/>
    </row>
    <row r="1370" spans="1:7">
      <c r="A1370" s="9"/>
      <c r="B1370" s="51"/>
      <c r="C1370" s="51"/>
      <c r="D1370" s="10"/>
      <c r="E1370" s="9"/>
      <c r="F1370" s="9"/>
      <c r="G1370" s="11"/>
    </row>
    <row r="1371" spans="1:7">
      <c r="A1371" s="9"/>
      <c r="B1371" s="51"/>
      <c r="C1371" s="51"/>
      <c r="D1371" s="10"/>
      <c r="E1371" s="9"/>
      <c r="F1371" s="9"/>
      <c r="G1371" s="11"/>
    </row>
    <row r="1372" spans="1:7">
      <c r="A1372" s="9"/>
      <c r="B1372" s="51"/>
      <c r="C1372" s="51"/>
      <c r="D1372" s="10"/>
      <c r="E1372" s="9"/>
      <c r="F1372" s="9"/>
      <c r="G1372" s="11"/>
    </row>
    <row r="1373" spans="1:7">
      <c r="A1373" s="9"/>
      <c r="B1373" s="51"/>
      <c r="C1373" s="51"/>
      <c r="D1373" s="10"/>
      <c r="E1373" s="9"/>
      <c r="F1373" s="9"/>
      <c r="G1373" s="11"/>
    </row>
    <row r="1374" spans="1:7">
      <c r="A1374" s="9"/>
      <c r="B1374" s="51"/>
      <c r="C1374" s="51"/>
      <c r="D1374" s="10"/>
      <c r="E1374" s="9"/>
      <c r="F1374" s="9"/>
      <c r="G1374" s="11"/>
    </row>
    <row r="1375" spans="1:7">
      <c r="A1375" s="9"/>
      <c r="B1375" s="51"/>
      <c r="C1375" s="51"/>
      <c r="D1375" s="10"/>
      <c r="E1375" s="9"/>
      <c r="F1375" s="9"/>
      <c r="G1375" s="11"/>
    </row>
    <row r="1376" spans="1:7">
      <c r="A1376" s="9"/>
      <c r="B1376" s="51"/>
      <c r="C1376" s="51"/>
      <c r="D1376" s="10"/>
      <c r="E1376" s="9"/>
      <c r="F1376" s="9"/>
      <c r="G1376" s="11"/>
    </row>
    <row r="1377" spans="1:7">
      <c r="A1377" s="9"/>
      <c r="B1377" s="51"/>
      <c r="C1377" s="51"/>
      <c r="D1377" s="10"/>
      <c r="E1377" s="9"/>
      <c r="F1377" s="9"/>
      <c r="G1377" s="11"/>
    </row>
    <row r="1378" spans="1:7">
      <c r="A1378" s="9"/>
      <c r="B1378" s="51"/>
      <c r="C1378" s="51"/>
      <c r="D1378" s="10"/>
      <c r="E1378" s="9"/>
      <c r="F1378" s="9"/>
      <c r="G1378" s="11"/>
    </row>
    <row r="1379" spans="1:7">
      <c r="A1379" s="9"/>
      <c r="B1379" s="51"/>
      <c r="C1379" s="51"/>
      <c r="D1379" s="10"/>
      <c r="E1379" s="9"/>
      <c r="F1379" s="9"/>
      <c r="G1379" s="11"/>
    </row>
    <row r="1380" spans="1:7">
      <c r="A1380" s="9"/>
      <c r="B1380" s="51"/>
      <c r="C1380" s="51"/>
      <c r="D1380" s="10"/>
      <c r="E1380" s="9"/>
      <c r="F1380" s="9"/>
      <c r="G1380" s="11"/>
    </row>
    <row r="1381" spans="1:7">
      <c r="A1381" s="9"/>
      <c r="B1381" s="51"/>
      <c r="C1381" s="51"/>
      <c r="D1381" s="10"/>
      <c r="E1381" s="9"/>
      <c r="F1381" s="9"/>
      <c r="G1381" s="11"/>
    </row>
    <row r="1382" spans="1:7">
      <c r="A1382" s="9"/>
      <c r="B1382" s="51"/>
      <c r="C1382" s="51"/>
      <c r="D1382" s="10"/>
      <c r="E1382" s="9"/>
      <c r="F1382" s="9"/>
      <c r="G1382" s="11"/>
    </row>
    <row r="1383" spans="1:7">
      <c r="A1383" s="9"/>
      <c r="B1383" s="51"/>
      <c r="C1383" s="51"/>
      <c r="D1383" s="10"/>
      <c r="E1383" s="9"/>
      <c r="F1383" s="9"/>
      <c r="G1383" s="11"/>
    </row>
    <row r="1384" spans="1:7">
      <c r="A1384" s="9"/>
      <c r="B1384" s="51"/>
      <c r="C1384" s="51"/>
      <c r="D1384" s="10"/>
      <c r="E1384" s="9"/>
      <c r="F1384" s="9"/>
      <c r="G1384" s="11"/>
    </row>
    <row r="1385" spans="1:7">
      <c r="A1385" s="9"/>
      <c r="B1385" s="51"/>
      <c r="C1385" s="51"/>
      <c r="D1385" s="10"/>
      <c r="E1385" s="9"/>
      <c r="F1385" s="9"/>
      <c r="G1385" s="11"/>
    </row>
    <row r="1386" spans="1:7">
      <c r="A1386" s="9"/>
      <c r="B1386" s="51"/>
      <c r="C1386" s="51"/>
      <c r="D1386" s="10"/>
      <c r="E1386" s="9"/>
      <c r="F1386" s="9"/>
      <c r="G1386" s="11"/>
    </row>
    <row r="1387" spans="1:7">
      <c r="A1387" s="9"/>
      <c r="B1387" s="51"/>
      <c r="C1387" s="51"/>
      <c r="D1387" s="10"/>
      <c r="E1387" s="9"/>
      <c r="F1387" s="9"/>
      <c r="G1387" s="11"/>
    </row>
    <row r="1388" spans="1:7">
      <c r="A1388" s="9"/>
      <c r="B1388" s="51"/>
      <c r="C1388" s="51"/>
      <c r="D1388" s="10"/>
      <c r="E1388" s="9"/>
      <c r="F1388" s="9"/>
      <c r="G1388" s="11"/>
    </row>
    <row r="1389" spans="1:7">
      <c r="A1389" s="9"/>
      <c r="B1389" s="51"/>
      <c r="C1389" s="51"/>
      <c r="D1389" s="10"/>
      <c r="E1389" s="9"/>
      <c r="F1389" s="9"/>
      <c r="G1389" s="11"/>
    </row>
    <row r="1390" spans="1:7">
      <c r="A1390" s="9"/>
      <c r="B1390" s="51"/>
      <c r="C1390" s="51"/>
      <c r="D1390" s="10"/>
      <c r="E1390" s="9"/>
      <c r="F1390" s="9"/>
      <c r="G1390" s="11"/>
    </row>
    <row r="1391" spans="1:7">
      <c r="A1391" s="9"/>
      <c r="B1391" s="51"/>
      <c r="C1391" s="51"/>
      <c r="D1391" s="10"/>
      <c r="E1391" s="9"/>
      <c r="F1391" s="9"/>
      <c r="G1391" s="11"/>
    </row>
    <row r="1392" spans="1:7">
      <c r="A1392" s="9"/>
      <c r="B1392" s="51"/>
      <c r="C1392" s="51"/>
      <c r="D1392" s="10"/>
      <c r="E1392" s="9"/>
      <c r="F1392" s="9"/>
      <c r="G1392" s="11"/>
    </row>
    <row r="1393" spans="1:7">
      <c r="A1393" s="9"/>
      <c r="B1393" s="51"/>
      <c r="C1393" s="51"/>
      <c r="D1393" s="10"/>
      <c r="E1393" s="9"/>
      <c r="F1393" s="9"/>
      <c r="G1393" s="11"/>
    </row>
    <row r="1394" spans="1:7">
      <c r="A1394" s="9"/>
      <c r="B1394" s="51"/>
      <c r="C1394" s="51"/>
      <c r="D1394" s="10"/>
      <c r="E1394" s="9"/>
      <c r="F1394" s="9"/>
      <c r="G1394" s="11"/>
    </row>
    <row r="1395" spans="1:7">
      <c r="A1395" s="9"/>
      <c r="B1395" s="51"/>
      <c r="C1395" s="51"/>
      <c r="D1395" s="10"/>
      <c r="E1395" s="9"/>
      <c r="F1395" s="9"/>
      <c r="G1395" s="11"/>
    </row>
    <row r="1396" spans="1:7">
      <c r="A1396" s="9"/>
      <c r="B1396" s="51"/>
      <c r="C1396" s="51"/>
      <c r="D1396" s="10"/>
      <c r="E1396" s="9"/>
      <c r="F1396" s="9"/>
      <c r="G1396" s="11"/>
    </row>
    <row r="1397" spans="1:7">
      <c r="A1397" s="9"/>
      <c r="B1397" s="51"/>
      <c r="C1397" s="51"/>
      <c r="D1397" s="10"/>
      <c r="E1397" s="9"/>
      <c r="F1397" s="9"/>
      <c r="G1397" s="11"/>
    </row>
    <row r="1398" spans="1:7">
      <c r="A1398" s="9"/>
      <c r="B1398" s="51"/>
      <c r="C1398" s="51"/>
      <c r="D1398" s="10"/>
      <c r="E1398" s="9"/>
      <c r="F1398" s="9"/>
      <c r="G1398" s="11"/>
    </row>
    <row r="1399" spans="1:7">
      <c r="A1399" s="9"/>
      <c r="B1399" s="51"/>
      <c r="C1399" s="51"/>
      <c r="D1399" s="10"/>
      <c r="E1399" s="9"/>
      <c r="F1399" s="9"/>
      <c r="G1399" s="11"/>
    </row>
    <row r="1400" spans="1:7">
      <c r="A1400" s="9"/>
      <c r="B1400" s="51"/>
      <c r="C1400" s="51"/>
      <c r="D1400" s="10"/>
      <c r="E1400" s="9"/>
      <c r="F1400" s="9"/>
      <c r="G1400" s="11"/>
    </row>
    <row r="1401" spans="1:7">
      <c r="A1401" s="9"/>
      <c r="B1401" s="51"/>
      <c r="C1401" s="51"/>
      <c r="D1401" s="10"/>
      <c r="E1401" s="9"/>
      <c r="F1401" s="9"/>
      <c r="G1401" s="11"/>
    </row>
    <row r="1402" spans="1:7">
      <c r="A1402" s="9"/>
      <c r="B1402" s="51"/>
      <c r="C1402" s="51"/>
      <c r="D1402" s="10"/>
      <c r="E1402" s="9"/>
      <c r="F1402" s="9"/>
      <c r="G1402" s="11"/>
    </row>
    <row r="1403" spans="1:7">
      <c r="A1403" s="9"/>
      <c r="B1403" s="51"/>
      <c r="C1403" s="51"/>
      <c r="D1403" s="10"/>
      <c r="E1403" s="9"/>
      <c r="F1403" s="9"/>
      <c r="G1403" s="11"/>
    </row>
    <row r="1404" spans="1:7">
      <c r="A1404" s="9"/>
      <c r="B1404" s="51"/>
      <c r="C1404" s="51"/>
      <c r="D1404" s="10"/>
      <c r="E1404" s="9"/>
      <c r="F1404" s="9"/>
      <c r="G1404" s="11"/>
    </row>
    <row r="1405" spans="1:7">
      <c r="A1405" s="9"/>
      <c r="B1405" s="51"/>
      <c r="C1405" s="51"/>
      <c r="D1405" s="10"/>
      <c r="E1405" s="9"/>
      <c r="F1405" s="9"/>
      <c r="G1405" s="11"/>
    </row>
    <row r="1406" spans="1:7">
      <c r="A1406" s="9"/>
      <c r="B1406" s="51"/>
      <c r="C1406" s="51"/>
      <c r="D1406" s="10"/>
      <c r="E1406" s="9"/>
      <c r="F1406" s="9"/>
      <c r="G1406" s="11"/>
    </row>
    <row r="1407" spans="1:7">
      <c r="A1407" s="9"/>
      <c r="B1407" s="51"/>
      <c r="C1407" s="51"/>
      <c r="D1407" s="10"/>
      <c r="E1407" s="9"/>
      <c r="F1407" s="9"/>
      <c r="G1407" s="11"/>
    </row>
    <row r="1408" spans="1:7">
      <c r="A1408" s="9"/>
      <c r="B1408" s="51"/>
      <c r="C1408" s="51"/>
      <c r="D1408" s="10"/>
      <c r="E1408" s="9"/>
      <c r="F1408" s="9"/>
      <c r="G1408" s="11"/>
    </row>
    <row r="1409" spans="1:7">
      <c r="A1409" s="9"/>
      <c r="B1409" s="51"/>
      <c r="C1409" s="51"/>
      <c r="D1409" s="10"/>
      <c r="E1409" s="9"/>
      <c r="F1409" s="9"/>
      <c r="G1409" s="11"/>
    </row>
    <row r="1410" spans="1:7">
      <c r="A1410" s="9"/>
      <c r="B1410" s="51"/>
      <c r="C1410" s="51"/>
      <c r="D1410" s="10"/>
      <c r="E1410" s="9"/>
      <c r="F1410" s="9"/>
      <c r="G1410" s="11"/>
    </row>
    <row r="1411" spans="1:7">
      <c r="A1411" s="9"/>
      <c r="B1411" s="51"/>
      <c r="C1411" s="51"/>
      <c r="D1411" s="10"/>
      <c r="E1411" s="9"/>
      <c r="F1411" s="9"/>
      <c r="G1411" s="11"/>
    </row>
    <row r="1412" spans="1:7">
      <c r="A1412" s="9"/>
      <c r="B1412" s="51"/>
      <c r="C1412" s="51"/>
      <c r="D1412" s="10"/>
      <c r="E1412" s="9"/>
      <c r="F1412" s="9"/>
      <c r="G1412" s="11"/>
    </row>
    <row r="1413" spans="1:7">
      <c r="A1413" s="9"/>
      <c r="B1413" s="51"/>
      <c r="C1413" s="51"/>
      <c r="D1413" s="10"/>
      <c r="E1413" s="9"/>
      <c r="F1413" s="9"/>
      <c r="G1413" s="11"/>
    </row>
    <row r="1414" spans="1:7">
      <c r="A1414" s="9"/>
      <c r="B1414" s="51"/>
      <c r="C1414" s="51"/>
      <c r="D1414" s="10"/>
      <c r="E1414" s="9"/>
      <c r="F1414" s="9"/>
      <c r="G1414" s="11"/>
    </row>
    <row r="1415" spans="1:7">
      <c r="A1415" s="9"/>
      <c r="B1415" s="51"/>
      <c r="C1415" s="51"/>
      <c r="D1415" s="10"/>
      <c r="E1415" s="9"/>
      <c r="F1415" s="9"/>
      <c r="G1415" s="11"/>
    </row>
    <row r="1416" spans="1:7">
      <c r="A1416" s="9"/>
      <c r="B1416" s="51"/>
      <c r="C1416" s="51"/>
      <c r="D1416" s="10"/>
      <c r="E1416" s="9"/>
      <c r="F1416" s="9"/>
      <c r="G1416" s="11"/>
    </row>
    <row r="1417" spans="1:7">
      <c r="A1417" s="9"/>
      <c r="B1417" s="51"/>
      <c r="C1417" s="51"/>
      <c r="D1417" s="10"/>
      <c r="E1417" s="9"/>
      <c r="F1417" s="9"/>
      <c r="G1417" s="11"/>
    </row>
    <row r="1418" spans="1:7">
      <c r="A1418" s="9"/>
      <c r="B1418" s="51"/>
      <c r="C1418" s="51"/>
      <c r="D1418" s="10"/>
      <c r="E1418" s="9"/>
      <c r="F1418" s="9"/>
      <c r="G1418" s="11"/>
    </row>
    <row r="1419" spans="1:7">
      <c r="A1419" s="9"/>
      <c r="B1419" s="51"/>
      <c r="C1419" s="51"/>
      <c r="D1419" s="10"/>
      <c r="E1419" s="9"/>
      <c r="F1419" s="9"/>
      <c r="G1419" s="11"/>
    </row>
    <row r="1420" spans="1:7">
      <c r="A1420" s="9"/>
      <c r="B1420" s="51"/>
      <c r="C1420" s="51"/>
      <c r="D1420" s="10"/>
      <c r="E1420" s="9"/>
      <c r="F1420" s="9"/>
      <c r="G1420" s="11"/>
    </row>
    <row r="1421" spans="1:7">
      <c r="A1421" s="9"/>
      <c r="B1421" s="51"/>
      <c r="C1421" s="51"/>
      <c r="D1421" s="10"/>
      <c r="E1421" s="9"/>
      <c r="F1421" s="9"/>
      <c r="G1421" s="11"/>
    </row>
    <row r="1422" spans="1:7">
      <c r="A1422" s="9"/>
      <c r="B1422" s="51"/>
      <c r="C1422" s="51"/>
      <c r="D1422" s="10"/>
      <c r="E1422" s="9"/>
      <c r="F1422" s="9"/>
      <c r="G1422" s="11"/>
    </row>
    <row r="1423" spans="1:7">
      <c r="A1423" s="9"/>
      <c r="B1423" s="51"/>
      <c r="C1423" s="51"/>
      <c r="D1423" s="10"/>
      <c r="E1423" s="9"/>
      <c r="F1423" s="9"/>
      <c r="G1423" s="11"/>
    </row>
    <row r="1424" spans="1:7">
      <c r="A1424" s="9"/>
      <c r="B1424" s="51"/>
      <c r="C1424" s="51"/>
      <c r="D1424" s="10"/>
      <c r="E1424" s="9"/>
      <c r="F1424" s="9"/>
      <c r="G1424" s="11"/>
    </row>
    <row r="1425" spans="1:7">
      <c r="A1425" s="9"/>
      <c r="B1425" s="51"/>
      <c r="C1425" s="51"/>
      <c r="D1425" s="10"/>
      <c r="E1425" s="9"/>
      <c r="F1425" s="9"/>
      <c r="G1425" s="11"/>
    </row>
    <row r="1426" spans="1:7">
      <c r="A1426" s="9"/>
      <c r="B1426" s="51"/>
      <c r="C1426" s="51"/>
      <c r="D1426" s="10"/>
      <c r="E1426" s="9"/>
      <c r="F1426" s="9"/>
      <c r="G1426" s="11"/>
    </row>
    <row r="1427" spans="1:7">
      <c r="A1427" s="9"/>
      <c r="B1427" s="51"/>
      <c r="C1427" s="51"/>
      <c r="D1427" s="10"/>
      <c r="E1427" s="9"/>
      <c r="F1427" s="9"/>
      <c r="G1427" s="11"/>
    </row>
    <row r="1428" spans="1:7">
      <c r="A1428" s="9"/>
      <c r="B1428" s="51"/>
      <c r="C1428" s="51"/>
      <c r="D1428" s="10"/>
      <c r="E1428" s="9"/>
      <c r="F1428" s="9"/>
      <c r="G1428" s="11"/>
    </row>
    <row r="1429" spans="1:7">
      <c r="A1429" s="9"/>
      <c r="B1429" s="51"/>
      <c r="C1429" s="51"/>
      <c r="D1429" s="10"/>
      <c r="E1429" s="9"/>
      <c r="F1429" s="9"/>
      <c r="G1429" s="11"/>
    </row>
    <row r="1430" spans="1:7">
      <c r="A1430" s="9"/>
      <c r="B1430" s="51"/>
      <c r="C1430" s="51"/>
      <c r="D1430" s="10"/>
      <c r="E1430" s="9"/>
      <c r="F1430" s="9"/>
      <c r="G1430" s="11"/>
    </row>
    <row r="1431" spans="1:7">
      <c r="A1431" s="9"/>
      <c r="B1431" s="51"/>
      <c r="C1431" s="51"/>
      <c r="D1431" s="10"/>
      <c r="E1431" s="9"/>
      <c r="F1431" s="9"/>
      <c r="G1431" s="11"/>
    </row>
    <row r="1432" spans="1:7">
      <c r="A1432" s="9"/>
      <c r="B1432" s="51"/>
      <c r="C1432" s="51"/>
      <c r="D1432" s="10"/>
      <c r="E1432" s="9"/>
      <c r="F1432" s="9"/>
      <c r="G1432" s="11"/>
    </row>
    <row r="1433" spans="1:7">
      <c r="A1433" s="9"/>
      <c r="B1433" s="51"/>
      <c r="C1433" s="51"/>
      <c r="D1433" s="10"/>
      <c r="E1433" s="9"/>
      <c r="F1433" s="9"/>
      <c r="G1433" s="11"/>
    </row>
    <row r="1434" spans="1:7">
      <c r="A1434" s="9"/>
      <c r="B1434" s="51"/>
      <c r="C1434" s="51"/>
      <c r="D1434" s="10"/>
      <c r="E1434" s="9"/>
      <c r="F1434" s="9"/>
      <c r="G1434" s="11"/>
    </row>
    <row r="1435" spans="1:7">
      <c r="A1435" s="9"/>
      <c r="B1435" s="51"/>
      <c r="C1435" s="51"/>
      <c r="D1435" s="10"/>
      <c r="E1435" s="9"/>
      <c r="F1435" s="9"/>
      <c r="G1435" s="11"/>
    </row>
    <row r="1436" spans="1:7">
      <c r="A1436" s="9"/>
      <c r="B1436" s="51"/>
      <c r="C1436" s="51"/>
      <c r="D1436" s="10"/>
      <c r="E1436" s="9"/>
      <c r="F1436" s="9"/>
      <c r="G1436" s="11"/>
    </row>
    <row r="1437" spans="1:7">
      <c r="A1437" s="9"/>
      <c r="B1437" s="51"/>
      <c r="C1437" s="51"/>
      <c r="D1437" s="10"/>
      <c r="E1437" s="9"/>
      <c r="F1437" s="9"/>
      <c r="G1437" s="11"/>
    </row>
    <row r="1438" spans="1:7">
      <c r="A1438" s="9"/>
      <c r="B1438" s="51"/>
      <c r="C1438" s="51"/>
      <c r="D1438" s="10"/>
      <c r="E1438" s="9"/>
      <c r="F1438" s="9"/>
      <c r="G1438" s="11"/>
    </row>
    <row r="1439" spans="1:7">
      <c r="A1439" s="9"/>
      <c r="B1439" s="51"/>
      <c r="C1439" s="51"/>
      <c r="D1439" s="10"/>
      <c r="E1439" s="9"/>
      <c r="F1439" s="9"/>
      <c r="G1439" s="11"/>
    </row>
    <row r="1440" spans="1:7">
      <c r="A1440" s="9"/>
      <c r="B1440" s="51"/>
      <c r="C1440" s="51"/>
      <c r="D1440" s="10"/>
      <c r="E1440" s="9"/>
      <c r="F1440" s="9"/>
      <c r="G1440" s="11"/>
    </row>
    <row r="1441" spans="1:7">
      <c r="A1441" s="9"/>
      <c r="B1441" s="51"/>
      <c r="C1441" s="51"/>
      <c r="D1441" s="10"/>
      <c r="E1441" s="9"/>
      <c r="F1441" s="9"/>
      <c r="G1441" s="11"/>
    </row>
    <row r="1442" spans="1:7">
      <c r="A1442" s="9"/>
      <c r="B1442" s="51"/>
      <c r="C1442" s="51"/>
      <c r="D1442" s="10"/>
      <c r="E1442" s="9"/>
      <c r="F1442" s="9"/>
      <c r="G1442" s="11"/>
    </row>
    <row r="1443" spans="1:7">
      <c r="A1443" s="9"/>
      <c r="B1443" s="51"/>
      <c r="C1443" s="51"/>
      <c r="D1443" s="10"/>
      <c r="E1443" s="9"/>
      <c r="F1443" s="9"/>
      <c r="G1443" s="11"/>
    </row>
    <row r="1444" spans="1:7">
      <c r="A1444" s="9"/>
      <c r="B1444" s="51"/>
      <c r="C1444" s="51"/>
      <c r="D1444" s="10"/>
      <c r="E1444" s="9"/>
      <c r="F1444" s="9"/>
      <c r="G1444" s="11"/>
    </row>
    <row r="1445" spans="1:7">
      <c r="A1445" s="9"/>
      <c r="B1445" s="51"/>
      <c r="C1445" s="51"/>
      <c r="D1445" s="10"/>
      <c r="E1445" s="9"/>
      <c r="F1445" s="9"/>
      <c r="G1445" s="11"/>
    </row>
    <row r="1446" spans="1:7">
      <c r="A1446" s="9"/>
      <c r="B1446" s="51"/>
      <c r="C1446" s="51"/>
      <c r="D1446" s="10"/>
      <c r="E1446" s="9"/>
      <c r="F1446" s="9"/>
      <c r="G1446" s="11"/>
    </row>
    <row r="1447" spans="1:7">
      <c r="A1447" s="9"/>
      <c r="B1447" s="51"/>
      <c r="C1447" s="51"/>
      <c r="D1447" s="10"/>
      <c r="E1447" s="9"/>
      <c r="F1447" s="9"/>
      <c r="G1447" s="11"/>
    </row>
    <row r="1448" spans="1:7">
      <c r="A1448" s="9"/>
      <c r="B1448" s="51"/>
      <c r="C1448" s="51"/>
      <c r="D1448" s="10"/>
      <c r="E1448" s="9"/>
      <c r="F1448" s="9"/>
      <c r="G1448" s="11"/>
    </row>
    <row r="1449" spans="1:7">
      <c r="A1449" s="9"/>
      <c r="B1449" s="51"/>
      <c r="C1449" s="51"/>
      <c r="D1449" s="10"/>
      <c r="E1449" s="9"/>
      <c r="F1449" s="9"/>
      <c r="G1449" s="11"/>
    </row>
    <row r="1450" spans="1:7">
      <c r="A1450" s="9"/>
      <c r="B1450" s="51"/>
      <c r="C1450" s="51"/>
      <c r="D1450" s="10"/>
      <c r="E1450" s="9"/>
      <c r="F1450" s="9"/>
      <c r="G1450" s="11"/>
    </row>
    <row r="1451" spans="1:7">
      <c r="A1451" s="9"/>
      <c r="B1451" s="51"/>
      <c r="C1451" s="51"/>
      <c r="D1451" s="10"/>
      <c r="E1451" s="9"/>
      <c r="F1451" s="9"/>
      <c r="G1451" s="11"/>
    </row>
    <row r="1452" spans="1:7">
      <c r="A1452" s="9"/>
      <c r="B1452" s="51"/>
      <c r="C1452" s="51"/>
      <c r="D1452" s="10"/>
      <c r="E1452" s="9"/>
      <c r="F1452" s="9"/>
      <c r="G1452" s="11"/>
    </row>
    <row r="1453" spans="1:7">
      <c r="A1453" s="9"/>
      <c r="B1453" s="51"/>
      <c r="C1453" s="51"/>
      <c r="D1453" s="10"/>
      <c r="E1453" s="9"/>
      <c r="F1453" s="9"/>
      <c r="G1453" s="11"/>
    </row>
    <row r="1454" spans="1:7">
      <c r="A1454" s="9"/>
      <c r="B1454" s="51"/>
      <c r="C1454" s="51"/>
      <c r="D1454" s="10"/>
      <c r="E1454" s="9"/>
      <c r="F1454" s="9"/>
      <c r="G1454" s="11"/>
    </row>
    <row r="1455" spans="1:7">
      <c r="A1455" s="9"/>
      <c r="B1455" s="51"/>
      <c r="C1455" s="51"/>
      <c r="D1455" s="10"/>
      <c r="E1455" s="9"/>
      <c r="F1455" s="9"/>
      <c r="G1455" s="11"/>
    </row>
    <row r="1456" spans="1:7">
      <c r="A1456" s="9"/>
      <c r="B1456" s="51"/>
      <c r="C1456" s="51"/>
      <c r="D1456" s="10"/>
      <c r="E1456" s="9"/>
      <c r="F1456" s="9"/>
      <c r="G1456" s="11"/>
    </row>
    <row r="1457" spans="1:7">
      <c r="A1457" s="9"/>
      <c r="B1457" s="51"/>
      <c r="C1457" s="51"/>
      <c r="D1457" s="10"/>
      <c r="E1457" s="9"/>
      <c r="F1457" s="9"/>
      <c r="G1457" s="11"/>
    </row>
    <row r="1458" spans="1:7">
      <c r="A1458" s="9"/>
      <c r="B1458" s="51"/>
      <c r="C1458" s="51"/>
      <c r="D1458" s="10"/>
      <c r="E1458" s="9"/>
      <c r="F1458" s="9"/>
      <c r="G1458" s="11"/>
    </row>
    <row r="1459" spans="1:7">
      <c r="A1459" s="9"/>
      <c r="B1459" s="51"/>
      <c r="C1459" s="51"/>
      <c r="D1459" s="10"/>
      <c r="E1459" s="9"/>
      <c r="F1459" s="9"/>
      <c r="G1459" s="11"/>
    </row>
    <row r="1460" spans="1:7">
      <c r="A1460" s="9"/>
      <c r="B1460" s="51"/>
      <c r="C1460" s="51"/>
      <c r="D1460" s="10"/>
      <c r="E1460" s="9"/>
      <c r="F1460" s="9"/>
      <c r="G1460" s="11"/>
    </row>
    <row r="1461" spans="1:7">
      <c r="A1461" s="9"/>
      <c r="B1461" s="51"/>
      <c r="C1461" s="51"/>
      <c r="D1461" s="10"/>
      <c r="E1461" s="9"/>
      <c r="F1461" s="9"/>
      <c r="G1461" s="11"/>
    </row>
    <row r="1462" spans="1:7">
      <c r="A1462" s="9"/>
      <c r="B1462" s="51"/>
      <c r="C1462" s="51"/>
      <c r="D1462" s="10"/>
      <c r="E1462" s="9"/>
      <c r="F1462" s="9"/>
      <c r="G1462" s="11"/>
    </row>
    <row r="1463" spans="1:7">
      <c r="A1463" s="9"/>
      <c r="B1463" s="51"/>
      <c r="C1463" s="51"/>
      <c r="D1463" s="10"/>
      <c r="E1463" s="9"/>
      <c r="F1463" s="9"/>
      <c r="G1463" s="11"/>
    </row>
    <row r="1464" spans="1:7">
      <c r="A1464" s="9"/>
      <c r="B1464" s="51"/>
      <c r="C1464" s="51"/>
      <c r="D1464" s="10"/>
      <c r="E1464" s="9"/>
      <c r="F1464" s="9"/>
      <c r="G1464" s="11"/>
    </row>
    <row r="1465" spans="1:7">
      <c r="A1465" s="9"/>
      <c r="B1465" s="51"/>
      <c r="C1465" s="51"/>
      <c r="D1465" s="10"/>
      <c r="E1465" s="9"/>
      <c r="F1465" s="9"/>
      <c r="G1465" s="11"/>
    </row>
    <row r="1466" spans="1:7">
      <c r="A1466" s="9"/>
      <c r="B1466" s="51"/>
      <c r="C1466" s="51"/>
      <c r="D1466" s="10"/>
      <c r="E1466" s="9"/>
      <c r="F1466" s="9"/>
      <c r="G1466" s="11"/>
    </row>
    <row r="1467" spans="1:7">
      <c r="A1467" s="9"/>
      <c r="B1467" s="51"/>
      <c r="C1467" s="51"/>
      <c r="D1467" s="10"/>
      <c r="E1467" s="9"/>
      <c r="F1467" s="9"/>
      <c r="G1467" s="11"/>
    </row>
    <row r="1468" spans="1:7">
      <c r="A1468" s="9"/>
      <c r="B1468" s="51"/>
      <c r="C1468" s="51"/>
      <c r="D1468" s="10"/>
      <c r="E1468" s="9"/>
      <c r="F1468" s="9"/>
      <c r="G1468" s="11"/>
    </row>
    <row r="1469" spans="1:7">
      <c r="A1469" s="9"/>
      <c r="B1469" s="51"/>
      <c r="C1469" s="51"/>
      <c r="D1469" s="10"/>
      <c r="E1469" s="9"/>
      <c r="F1469" s="9"/>
      <c r="G1469" s="11"/>
    </row>
    <row r="1470" spans="1:7">
      <c r="A1470" s="9"/>
      <c r="B1470" s="51"/>
      <c r="C1470" s="51"/>
      <c r="D1470" s="10"/>
      <c r="E1470" s="9"/>
      <c r="F1470" s="9"/>
      <c r="G1470" s="11"/>
    </row>
    <row r="1471" spans="1:7">
      <c r="A1471" s="9"/>
      <c r="B1471" s="51"/>
      <c r="C1471" s="51"/>
      <c r="D1471" s="10"/>
      <c r="E1471" s="9"/>
      <c r="F1471" s="9"/>
      <c r="G1471" s="11"/>
    </row>
    <row r="1472" spans="1:7">
      <c r="A1472" s="9"/>
      <c r="B1472" s="51"/>
      <c r="C1472" s="51"/>
      <c r="D1472" s="10"/>
      <c r="E1472" s="9"/>
      <c r="F1472" s="9"/>
      <c r="G1472" s="11"/>
    </row>
    <row r="1473" spans="1:7">
      <c r="A1473" s="9"/>
      <c r="B1473" s="51"/>
      <c r="C1473" s="51"/>
      <c r="D1473" s="10"/>
      <c r="E1473" s="9"/>
      <c r="F1473" s="9"/>
      <c r="G1473" s="11"/>
    </row>
    <row r="1474" spans="1:7">
      <c r="A1474" s="9"/>
      <c r="B1474" s="51"/>
      <c r="C1474" s="51"/>
      <c r="D1474" s="10"/>
      <c r="E1474" s="9"/>
      <c r="F1474" s="9"/>
      <c r="G1474" s="11"/>
    </row>
    <row r="1475" spans="1:7">
      <c r="A1475" s="9"/>
      <c r="B1475" s="51"/>
      <c r="C1475" s="51"/>
      <c r="D1475" s="10"/>
      <c r="E1475" s="9"/>
      <c r="F1475" s="9"/>
      <c r="G1475" s="11"/>
    </row>
    <row r="1476" spans="1:7">
      <c r="A1476" s="9"/>
      <c r="B1476" s="51"/>
      <c r="C1476" s="51"/>
      <c r="D1476" s="10"/>
      <c r="E1476" s="9"/>
      <c r="F1476" s="9"/>
      <c r="G1476" s="11"/>
    </row>
    <row r="1477" spans="1:7">
      <c r="A1477" s="9"/>
      <c r="B1477" s="51"/>
      <c r="C1477" s="51"/>
      <c r="D1477" s="10"/>
      <c r="E1477" s="9"/>
      <c r="F1477" s="9"/>
      <c r="G1477" s="11"/>
    </row>
    <row r="1478" spans="1:7">
      <c r="A1478" s="9"/>
      <c r="B1478" s="51"/>
      <c r="C1478" s="51"/>
      <c r="D1478" s="10"/>
      <c r="E1478" s="9"/>
      <c r="F1478" s="9"/>
      <c r="G1478" s="11"/>
    </row>
    <row r="1479" spans="1:7">
      <c r="A1479" s="9"/>
      <c r="B1479" s="51"/>
      <c r="C1479" s="51"/>
      <c r="D1479" s="10"/>
      <c r="E1479" s="9"/>
      <c r="F1479" s="9"/>
      <c r="G1479" s="11"/>
    </row>
    <row r="1480" spans="1:7">
      <c r="A1480" s="9"/>
      <c r="B1480" s="51"/>
      <c r="C1480" s="51"/>
      <c r="D1480" s="10"/>
      <c r="E1480" s="9"/>
      <c r="F1480" s="9"/>
      <c r="G1480" s="11"/>
    </row>
    <row r="1481" spans="1:7">
      <c r="A1481" s="9"/>
      <c r="B1481" s="51"/>
      <c r="C1481" s="51"/>
      <c r="D1481" s="10"/>
      <c r="E1481" s="9"/>
      <c r="F1481" s="9"/>
      <c r="G1481" s="11"/>
    </row>
    <row r="1482" spans="1:7">
      <c r="A1482" s="9"/>
      <c r="B1482" s="51"/>
      <c r="C1482" s="51"/>
      <c r="D1482" s="10"/>
      <c r="E1482" s="9"/>
      <c r="F1482" s="9"/>
      <c r="G1482" s="11"/>
    </row>
    <row r="1483" spans="1:7">
      <c r="A1483" s="9"/>
      <c r="B1483" s="51"/>
      <c r="C1483" s="51"/>
      <c r="D1483" s="10"/>
      <c r="E1483" s="9"/>
      <c r="F1483" s="9"/>
      <c r="G1483" s="11"/>
    </row>
    <row r="1484" spans="1:7">
      <c r="A1484" s="9"/>
      <c r="B1484" s="51"/>
      <c r="C1484" s="51"/>
      <c r="D1484" s="10"/>
      <c r="E1484" s="9"/>
      <c r="F1484" s="9"/>
      <c r="G1484" s="11"/>
    </row>
    <row r="1485" spans="1:7">
      <c r="A1485" s="9"/>
      <c r="B1485" s="51"/>
      <c r="C1485" s="51"/>
      <c r="D1485" s="10"/>
      <c r="E1485" s="9"/>
      <c r="F1485" s="9"/>
      <c r="G1485" s="11"/>
    </row>
    <row r="1486" spans="1:7">
      <c r="A1486" s="9"/>
      <c r="B1486" s="51"/>
      <c r="C1486" s="51"/>
      <c r="D1486" s="10"/>
      <c r="E1486" s="9"/>
      <c r="F1486" s="9"/>
      <c r="G1486" s="11"/>
    </row>
    <row r="1487" spans="1:7">
      <c r="A1487" s="9"/>
      <c r="B1487" s="51"/>
      <c r="C1487" s="51"/>
      <c r="D1487" s="10"/>
      <c r="E1487" s="9"/>
      <c r="F1487" s="9"/>
      <c r="G1487" s="11"/>
    </row>
    <row r="1488" spans="1:7">
      <c r="A1488" s="9"/>
      <c r="B1488" s="51"/>
      <c r="C1488" s="51"/>
      <c r="D1488" s="10"/>
      <c r="E1488" s="9"/>
      <c r="F1488" s="9"/>
      <c r="G1488" s="11"/>
    </row>
    <row r="1489" spans="1:7">
      <c r="A1489" s="9"/>
      <c r="B1489" s="51"/>
      <c r="C1489" s="51"/>
      <c r="D1489" s="10"/>
      <c r="E1489" s="9"/>
      <c r="F1489" s="9"/>
      <c r="G1489" s="11"/>
    </row>
    <row r="1490" spans="1:7">
      <c r="A1490" s="9"/>
      <c r="B1490" s="51"/>
      <c r="C1490" s="51"/>
      <c r="D1490" s="10"/>
      <c r="E1490" s="9"/>
      <c r="F1490" s="9"/>
      <c r="G1490" s="11"/>
    </row>
    <row r="1491" spans="1:7">
      <c r="A1491" s="9"/>
      <c r="B1491" s="51"/>
      <c r="C1491" s="51"/>
      <c r="D1491" s="10"/>
      <c r="E1491" s="9"/>
      <c r="F1491" s="9"/>
      <c r="G1491" s="11"/>
    </row>
    <row r="1492" spans="1:7">
      <c r="A1492" s="9"/>
      <c r="B1492" s="51"/>
      <c r="C1492" s="51"/>
      <c r="D1492" s="10"/>
      <c r="E1492" s="9"/>
      <c r="F1492" s="9"/>
      <c r="G1492" s="11"/>
    </row>
    <row r="1493" spans="1:7">
      <c r="A1493" s="9"/>
      <c r="B1493" s="51"/>
      <c r="C1493" s="51"/>
      <c r="D1493" s="10"/>
      <c r="E1493" s="9"/>
      <c r="F1493" s="9"/>
      <c r="G1493" s="11"/>
    </row>
    <row r="1494" spans="1:7">
      <c r="A1494" s="9"/>
      <c r="B1494" s="51"/>
      <c r="C1494" s="51"/>
      <c r="D1494" s="10"/>
      <c r="E1494" s="9"/>
      <c r="F1494" s="9"/>
      <c r="G1494" s="11"/>
    </row>
    <row r="1495" spans="1:7">
      <c r="A1495" s="9"/>
      <c r="B1495" s="51"/>
      <c r="C1495" s="51"/>
      <c r="D1495" s="10"/>
      <c r="E1495" s="9"/>
      <c r="F1495" s="9"/>
      <c r="G1495" s="11"/>
    </row>
    <row r="1496" spans="1:7">
      <c r="A1496" s="9"/>
      <c r="B1496" s="51"/>
      <c r="C1496" s="51"/>
      <c r="D1496" s="10"/>
      <c r="E1496" s="9"/>
      <c r="F1496" s="9"/>
      <c r="G1496" s="11"/>
    </row>
    <row r="1497" spans="1:7">
      <c r="A1497" s="9"/>
      <c r="B1497" s="51"/>
      <c r="C1497" s="51"/>
      <c r="D1497" s="10"/>
      <c r="E1497" s="9"/>
      <c r="F1497" s="9"/>
      <c r="G1497" s="11"/>
    </row>
    <row r="1498" spans="1:7">
      <c r="A1498" s="9"/>
      <c r="B1498" s="51"/>
      <c r="C1498" s="51"/>
      <c r="D1498" s="10"/>
      <c r="E1498" s="9"/>
      <c r="F1498" s="9"/>
      <c r="G1498" s="11"/>
    </row>
    <row r="1499" spans="1:7">
      <c r="A1499" s="9"/>
      <c r="B1499" s="51"/>
      <c r="C1499" s="51"/>
      <c r="D1499" s="10"/>
      <c r="E1499" s="9"/>
      <c r="F1499" s="9"/>
      <c r="G1499" s="11"/>
    </row>
    <row r="1500" spans="1:7">
      <c r="A1500" s="9"/>
      <c r="B1500" s="51"/>
      <c r="C1500" s="51"/>
      <c r="D1500" s="10"/>
      <c r="E1500" s="9"/>
      <c r="F1500" s="9"/>
      <c r="G1500" s="11"/>
    </row>
    <row r="1501" spans="1:7">
      <c r="A1501" s="9"/>
      <c r="B1501" s="51"/>
      <c r="C1501" s="51"/>
      <c r="D1501" s="10"/>
      <c r="E1501" s="9"/>
      <c r="F1501" s="9"/>
      <c r="G1501" s="11"/>
    </row>
    <row r="1502" spans="1:7">
      <c r="A1502" s="9"/>
      <c r="B1502" s="51"/>
      <c r="C1502" s="51"/>
      <c r="D1502" s="10"/>
      <c r="E1502" s="9"/>
      <c r="F1502" s="9"/>
      <c r="G1502" s="11"/>
    </row>
    <row r="1503" spans="1:7">
      <c r="A1503" s="9"/>
      <c r="B1503" s="51"/>
      <c r="C1503" s="51"/>
      <c r="D1503" s="10"/>
      <c r="E1503" s="9"/>
      <c r="F1503" s="9"/>
      <c r="G1503" s="11"/>
    </row>
    <row r="1504" spans="1:7">
      <c r="A1504" s="9"/>
      <c r="B1504" s="51"/>
      <c r="C1504" s="51"/>
      <c r="D1504" s="10"/>
      <c r="E1504" s="9"/>
      <c r="F1504" s="9"/>
      <c r="G1504" s="11"/>
    </row>
    <row r="1505" spans="1:7">
      <c r="A1505" s="9"/>
      <c r="B1505" s="51"/>
      <c r="C1505" s="51"/>
      <c r="D1505" s="10"/>
      <c r="E1505" s="9"/>
      <c r="F1505" s="9"/>
      <c r="G1505" s="11"/>
    </row>
    <row r="1506" spans="1:7">
      <c r="A1506" s="9"/>
      <c r="B1506" s="51"/>
      <c r="C1506" s="51"/>
      <c r="D1506" s="10"/>
      <c r="E1506" s="9"/>
      <c r="F1506" s="9"/>
      <c r="G1506" s="11"/>
    </row>
    <row r="1507" spans="1:7">
      <c r="A1507" s="9"/>
      <c r="B1507" s="51"/>
      <c r="C1507" s="51"/>
      <c r="D1507" s="10"/>
      <c r="E1507" s="9"/>
      <c r="F1507" s="9"/>
      <c r="G1507" s="11"/>
    </row>
    <row r="1508" spans="1:7">
      <c r="A1508" s="9"/>
      <c r="B1508" s="51"/>
      <c r="C1508" s="51"/>
      <c r="D1508" s="10"/>
      <c r="E1508" s="9"/>
      <c r="F1508" s="9"/>
      <c r="G1508" s="11"/>
    </row>
    <row r="1509" spans="1:7">
      <c r="A1509" s="9"/>
      <c r="B1509" s="51"/>
      <c r="C1509" s="51"/>
      <c r="D1509" s="10"/>
      <c r="E1509" s="9"/>
      <c r="F1509" s="9"/>
      <c r="G1509" s="11"/>
    </row>
    <row r="1510" spans="1:7">
      <c r="A1510" s="9"/>
      <c r="B1510" s="51"/>
      <c r="C1510" s="51"/>
      <c r="D1510" s="10"/>
      <c r="E1510" s="9"/>
      <c r="F1510" s="9"/>
      <c r="G1510" s="11"/>
    </row>
    <row r="1511" spans="1:7">
      <c r="A1511" s="9"/>
      <c r="B1511" s="51"/>
      <c r="C1511" s="51"/>
      <c r="D1511" s="10"/>
      <c r="E1511" s="9"/>
      <c r="F1511" s="9"/>
      <c r="G1511" s="11"/>
    </row>
    <row r="1512" spans="1:7">
      <c r="A1512" s="9"/>
      <c r="B1512" s="51"/>
      <c r="C1512" s="51"/>
      <c r="D1512" s="10"/>
      <c r="E1512" s="9"/>
      <c r="F1512" s="9"/>
      <c r="G1512" s="11"/>
    </row>
    <row r="1513" spans="1:7">
      <c r="A1513" s="9"/>
      <c r="B1513" s="51"/>
      <c r="C1513" s="51"/>
      <c r="D1513" s="10"/>
      <c r="E1513" s="9"/>
      <c r="F1513" s="9"/>
      <c r="G1513" s="11"/>
    </row>
    <row r="1514" spans="1:7">
      <c r="A1514" s="9"/>
      <c r="B1514" s="51"/>
      <c r="C1514" s="51"/>
      <c r="D1514" s="10"/>
      <c r="E1514" s="9"/>
      <c r="F1514" s="9"/>
      <c r="G1514" s="11"/>
    </row>
    <row r="1515" spans="1:7">
      <c r="A1515" s="9"/>
      <c r="B1515" s="51"/>
      <c r="C1515" s="51"/>
      <c r="D1515" s="10"/>
      <c r="E1515" s="9"/>
      <c r="F1515" s="9"/>
      <c r="G1515" s="11"/>
    </row>
    <row r="1516" spans="1:7">
      <c r="A1516" s="9"/>
      <c r="B1516" s="51"/>
      <c r="C1516" s="51"/>
      <c r="D1516" s="10"/>
      <c r="E1516" s="9"/>
      <c r="F1516" s="9"/>
      <c r="G1516" s="11"/>
    </row>
    <row r="1517" spans="1:7">
      <c r="A1517" s="9"/>
      <c r="B1517" s="51"/>
      <c r="C1517" s="51"/>
      <c r="D1517" s="10"/>
      <c r="E1517" s="9"/>
      <c r="F1517" s="9"/>
      <c r="G1517" s="11"/>
    </row>
    <row r="1518" spans="1:7">
      <c r="A1518" s="9"/>
      <c r="B1518" s="51"/>
      <c r="C1518" s="51"/>
      <c r="D1518" s="10"/>
      <c r="E1518" s="9"/>
      <c r="F1518" s="9"/>
      <c r="G1518" s="11"/>
    </row>
    <row r="1519" spans="1:7">
      <c r="A1519" s="9"/>
      <c r="B1519" s="51"/>
      <c r="C1519" s="51"/>
      <c r="D1519" s="10"/>
      <c r="E1519" s="9"/>
      <c r="F1519" s="9"/>
      <c r="G1519" s="11"/>
    </row>
    <row r="1520" spans="1:7">
      <c r="A1520" s="9"/>
      <c r="B1520" s="51"/>
      <c r="C1520" s="51"/>
      <c r="D1520" s="10"/>
      <c r="E1520" s="9"/>
      <c r="F1520" s="9"/>
      <c r="G1520" s="11"/>
    </row>
    <row r="1521" spans="1:7">
      <c r="A1521" s="9"/>
      <c r="B1521" s="51"/>
      <c r="C1521" s="51"/>
      <c r="D1521" s="10"/>
      <c r="E1521" s="9"/>
      <c r="F1521" s="9"/>
      <c r="G1521" s="11"/>
    </row>
    <row r="1522" spans="1:7">
      <c r="A1522" s="9"/>
      <c r="B1522" s="51"/>
      <c r="C1522" s="51"/>
      <c r="D1522" s="10"/>
      <c r="E1522" s="9"/>
      <c r="F1522" s="9"/>
      <c r="G1522" s="11"/>
    </row>
    <row r="1523" spans="1:7">
      <c r="A1523" s="9"/>
      <c r="B1523" s="51"/>
      <c r="C1523" s="51"/>
      <c r="D1523" s="10"/>
      <c r="E1523" s="9"/>
      <c r="F1523" s="9"/>
      <c r="G1523" s="11"/>
    </row>
    <row r="1524" spans="1:7">
      <c r="A1524" s="9"/>
      <c r="B1524" s="51"/>
      <c r="C1524" s="51"/>
      <c r="D1524" s="10"/>
      <c r="E1524" s="9"/>
      <c r="F1524" s="9"/>
      <c r="G1524" s="11"/>
    </row>
    <row r="1525" spans="1:7">
      <c r="A1525" s="9"/>
      <c r="B1525" s="51"/>
      <c r="C1525" s="51"/>
      <c r="D1525" s="10"/>
      <c r="E1525" s="9"/>
      <c r="F1525" s="9"/>
      <c r="G1525" s="11"/>
    </row>
    <row r="1526" spans="1:7">
      <c r="A1526" s="9"/>
      <c r="B1526" s="51"/>
      <c r="C1526" s="51"/>
      <c r="D1526" s="10"/>
      <c r="E1526" s="9"/>
      <c r="F1526" s="9"/>
      <c r="G1526" s="11"/>
    </row>
    <row r="1527" spans="1:7">
      <c r="A1527" s="9"/>
      <c r="B1527" s="51"/>
      <c r="C1527" s="51"/>
      <c r="D1527" s="10"/>
      <c r="E1527" s="9"/>
      <c r="F1527" s="9"/>
      <c r="G1527" s="11"/>
    </row>
    <row r="1528" spans="1:7">
      <c r="A1528" s="9"/>
      <c r="B1528" s="51"/>
      <c r="C1528" s="51"/>
      <c r="D1528" s="10"/>
      <c r="E1528" s="9"/>
      <c r="F1528" s="9"/>
      <c r="G1528" s="11"/>
    </row>
    <row r="1529" spans="1:7">
      <c r="A1529" s="9"/>
      <c r="B1529" s="51"/>
      <c r="C1529" s="51"/>
      <c r="D1529" s="10"/>
      <c r="E1529" s="9"/>
      <c r="F1529" s="9"/>
      <c r="G1529" s="11"/>
    </row>
    <row r="1530" spans="1:7">
      <c r="A1530" s="9"/>
      <c r="B1530" s="51"/>
      <c r="C1530" s="51"/>
      <c r="D1530" s="10"/>
      <c r="E1530" s="9"/>
      <c r="F1530" s="9"/>
      <c r="G1530" s="11"/>
    </row>
    <row r="1531" spans="1:7">
      <c r="A1531" s="9"/>
      <c r="B1531" s="51"/>
      <c r="C1531" s="51"/>
      <c r="D1531" s="10"/>
      <c r="E1531" s="9"/>
      <c r="F1531" s="9"/>
      <c r="G1531" s="11"/>
    </row>
    <row r="1532" spans="1:7">
      <c r="A1532" s="9"/>
      <c r="B1532" s="51"/>
      <c r="C1532" s="51"/>
      <c r="D1532" s="10"/>
      <c r="E1532" s="9"/>
      <c r="F1532" s="9"/>
      <c r="G1532" s="11"/>
    </row>
    <row r="1533" spans="1:7">
      <c r="A1533" s="9"/>
      <c r="B1533" s="51"/>
      <c r="C1533" s="51"/>
      <c r="D1533" s="10"/>
      <c r="E1533" s="9"/>
      <c r="F1533" s="9"/>
      <c r="G1533" s="11"/>
    </row>
    <row r="1534" spans="1:7">
      <c r="A1534" s="9"/>
      <c r="B1534" s="51"/>
      <c r="C1534" s="51"/>
      <c r="D1534" s="10"/>
      <c r="E1534" s="9"/>
      <c r="F1534" s="9"/>
      <c r="G1534" s="11"/>
    </row>
    <row r="1535" spans="1:7">
      <c r="A1535" s="9"/>
      <c r="B1535" s="51"/>
      <c r="C1535" s="51"/>
      <c r="D1535" s="10"/>
      <c r="E1535" s="9"/>
      <c r="F1535" s="9"/>
      <c r="G1535" s="11"/>
    </row>
    <row r="1536" spans="1:7">
      <c r="A1536" s="9"/>
      <c r="B1536" s="51"/>
      <c r="C1536" s="51"/>
      <c r="D1536" s="10"/>
      <c r="E1536" s="9"/>
      <c r="F1536" s="9"/>
      <c r="G1536" s="11"/>
    </row>
    <row r="1537" spans="1:7">
      <c r="A1537" s="9"/>
      <c r="B1537" s="51"/>
      <c r="C1537" s="51"/>
      <c r="D1537" s="10"/>
      <c r="E1537" s="9"/>
      <c r="F1537" s="9"/>
      <c r="G1537" s="11"/>
    </row>
    <row r="1538" spans="1:7">
      <c r="A1538" s="9"/>
      <c r="B1538" s="51"/>
      <c r="C1538" s="51"/>
      <c r="D1538" s="10"/>
      <c r="E1538" s="9"/>
      <c r="F1538" s="9"/>
      <c r="G1538" s="11"/>
    </row>
    <row r="1539" spans="1:7">
      <c r="A1539" s="9"/>
      <c r="B1539" s="51"/>
      <c r="C1539" s="51"/>
      <c r="D1539" s="10"/>
      <c r="E1539" s="9"/>
      <c r="F1539" s="9"/>
      <c r="G1539" s="11"/>
    </row>
    <row r="1540" spans="1:7">
      <c r="A1540" s="9"/>
      <c r="B1540" s="51"/>
      <c r="C1540" s="51"/>
      <c r="D1540" s="10"/>
      <c r="E1540" s="9"/>
      <c r="F1540" s="9"/>
      <c r="G1540" s="11"/>
    </row>
    <row r="1541" spans="1:7">
      <c r="A1541" s="9"/>
      <c r="B1541" s="51"/>
      <c r="C1541" s="51"/>
      <c r="D1541" s="10"/>
      <c r="E1541" s="9"/>
      <c r="F1541" s="9"/>
      <c r="G1541" s="11"/>
    </row>
    <row r="1542" spans="1:7">
      <c r="A1542" s="9"/>
      <c r="B1542" s="51"/>
      <c r="C1542" s="51"/>
      <c r="D1542" s="10"/>
      <c r="E1542" s="9"/>
      <c r="F1542" s="9"/>
      <c r="G1542" s="11"/>
    </row>
    <row r="1543" spans="1:7">
      <c r="A1543" s="9"/>
      <c r="B1543" s="51"/>
      <c r="C1543" s="51"/>
      <c r="D1543" s="10"/>
      <c r="E1543" s="9"/>
      <c r="F1543" s="9"/>
      <c r="G1543" s="11"/>
    </row>
    <row r="1544" spans="1:7">
      <c r="A1544" s="9"/>
      <c r="B1544" s="51"/>
      <c r="C1544" s="51"/>
      <c r="D1544" s="10"/>
      <c r="E1544" s="9"/>
      <c r="F1544" s="9"/>
      <c r="G1544" s="11"/>
    </row>
    <row r="1545" spans="1:7">
      <c r="A1545" s="9"/>
      <c r="B1545" s="51"/>
      <c r="C1545" s="51"/>
      <c r="D1545" s="10"/>
      <c r="E1545" s="9"/>
      <c r="F1545" s="9"/>
      <c r="G1545" s="11"/>
    </row>
    <row r="1546" spans="1:7">
      <c r="A1546" s="9"/>
      <c r="B1546" s="51"/>
      <c r="C1546" s="51"/>
      <c r="D1546" s="10"/>
      <c r="E1546" s="9"/>
      <c r="F1546" s="9"/>
      <c r="G1546" s="11"/>
    </row>
    <row r="1547" spans="1:7">
      <c r="A1547" s="9"/>
      <c r="B1547" s="51"/>
      <c r="C1547" s="51"/>
      <c r="D1547" s="10"/>
      <c r="E1547" s="9"/>
      <c r="F1547" s="9"/>
      <c r="G1547" s="11"/>
    </row>
    <row r="1548" spans="1:7">
      <c r="A1548" s="9"/>
      <c r="B1548" s="51"/>
      <c r="C1548" s="51"/>
      <c r="D1548" s="10"/>
      <c r="E1548" s="9"/>
      <c r="F1548" s="9"/>
      <c r="G1548" s="11"/>
    </row>
    <row r="1549" spans="1:7">
      <c r="A1549" s="9"/>
      <c r="B1549" s="51"/>
      <c r="C1549" s="51"/>
      <c r="D1549" s="10"/>
      <c r="E1549" s="9"/>
      <c r="F1549" s="9"/>
      <c r="G1549" s="11"/>
    </row>
    <row r="1550" spans="1:7">
      <c r="A1550" s="9"/>
      <c r="B1550" s="51"/>
      <c r="C1550" s="51"/>
      <c r="D1550" s="10"/>
      <c r="E1550" s="9"/>
      <c r="F1550" s="9"/>
      <c r="G1550" s="11"/>
    </row>
    <row r="1551" spans="1:7">
      <c r="A1551" s="9"/>
      <c r="B1551" s="51"/>
      <c r="C1551" s="51"/>
      <c r="D1551" s="10"/>
      <c r="E1551" s="9"/>
      <c r="F1551" s="9"/>
      <c r="G1551" s="11"/>
    </row>
    <row r="1552" spans="1:7">
      <c r="A1552" s="9"/>
      <c r="B1552" s="51"/>
      <c r="C1552" s="51"/>
      <c r="D1552" s="10"/>
      <c r="E1552" s="9"/>
      <c r="F1552" s="9"/>
      <c r="G1552" s="11"/>
    </row>
    <row r="1553" spans="1:7">
      <c r="A1553" s="9"/>
      <c r="B1553" s="51"/>
      <c r="C1553" s="51"/>
      <c r="D1553" s="10"/>
      <c r="E1553" s="9"/>
      <c r="F1553" s="9"/>
      <c r="G1553" s="11"/>
    </row>
    <row r="1554" spans="1:7">
      <c r="A1554" s="9"/>
      <c r="B1554" s="51"/>
      <c r="C1554" s="51"/>
      <c r="D1554" s="10"/>
      <c r="E1554" s="9"/>
      <c r="F1554" s="9"/>
      <c r="G1554" s="11"/>
    </row>
    <row r="1555" spans="1:7">
      <c r="A1555" s="9"/>
      <c r="B1555" s="51"/>
      <c r="C1555" s="51"/>
      <c r="D1555" s="10"/>
      <c r="E1555" s="9"/>
      <c r="F1555" s="9"/>
      <c r="G1555" s="11"/>
    </row>
    <row r="1556" spans="1:7">
      <c r="A1556" s="9"/>
      <c r="B1556" s="51"/>
      <c r="C1556" s="51"/>
      <c r="D1556" s="10"/>
      <c r="E1556" s="9"/>
      <c r="F1556" s="9"/>
      <c r="G1556" s="11"/>
    </row>
    <row r="1557" spans="1:7">
      <c r="A1557" s="9"/>
      <c r="B1557" s="51"/>
      <c r="C1557" s="51"/>
      <c r="D1557" s="10"/>
      <c r="E1557" s="9"/>
      <c r="F1557" s="9"/>
      <c r="G1557" s="11"/>
    </row>
    <row r="1558" spans="1:7">
      <c r="A1558" s="9"/>
      <c r="B1558" s="51"/>
      <c r="C1558" s="51"/>
      <c r="D1558" s="10"/>
      <c r="E1558" s="9"/>
      <c r="F1558" s="9"/>
      <c r="G1558" s="11"/>
    </row>
    <row r="1559" spans="1:7">
      <c r="A1559" s="9"/>
      <c r="B1559" s="51"/>
      <c r="C1559" s="51"/>
      <c r="D1559" s="10"/>
      <c r="E1559" s="9"/>
      <c r="F1559" s="9"/>
      <c r="G1559" s="11"/>
    </row>
    <row r="1560" spans="1:7">
      <c r="A1560" s="9"/>
      <c r="B1560" s="51"/>
      <c r="C1560" s="51"/>
      <c r="D1560" s="10"/>
      <c r="E1560" s="9"/>
      <c r="F1560" s="9"/>
      <c r="G1560" s="11"/>
    </row>
    <row r="1561" spans="1:7">
      <c r="A1561" s="9"/>
      <c r="B1561" s="51"/>
      <c r="C1561" s="51"/>
      <c r="D1561" s="10"/>
      <c r="E1561" s="9"/>
      <c r="F1561" s="9"/>
      <c r="G1561" s="11"/>
    </row>
    <row r="1562" spans="1:7">
      <c r="A1562" s="9"/>
      <c r="B1562" s="51"/>
      <c r="C1562" s="51"/>
      <c r="D1562" s="10"/>
      <c r="E1562" s="9"/>
      <c r="F1562" s="9"/>
      <c r="G1562" s="11"/>
    </row>
    <row r="1563" spans="1:7">
      <c r="A1563" s="9"/>
      <c r="B1563" s="51"/>
      <c r="C1563" s="51"/>
      <c r="D1563" s="10"/>
      <c r="E1563" s="9"/>
      <c r="F1563" s="9"/>
      <c r="G1563" s="11"/>
    </row>
    <row r="1564" spans="1:7">
      <c r="A1564" s="9"/>
      <c r="B1564" s="51"/>
      <c r="C1564" s="51"/>
      <c r="D1564" s="10"/>
      <c r="E1564" s="9"/>
      <c r="F1564" s="9"/>
      <c r="G1564" s="11"/>
    </row>
    <row r="1565" spans="1:7">
      <c r="A1565" s="9"/>
      <c r="B1565" s="51"/>
      <c r="C1565" s="51"/>
      <c r="D1565" s="10"/>
      <c r="E1565" s="9"/>
      <c r="F1565" s="9"/>
      <c r="G1565" s="11"/>
    </row>
    <row r="1566" spans="1:7">
      <c r="A1566" s="9"/>
      <c r="B1566" s="51"/>
      <c r="C1566" s="51"/>
      <c r="D1566" s="10"/>
      <c r="E1566" s="9"/>
      <c r="F1566" s="9"/>
      <c r="G1566" s="11"/>
    </row>
    <row r="1567" spans="1:7">
      <c r="A1567" s="9"/>
      <c r="B1567" s="51"/>
      <c r="C1567" s="51"/>
      <c r="D1567" s="10"/>
      <c r="E1567" s="9"/>
      <c r="F1567" s="9"/>
      <c r="G1567" s="11"/>
    </row>
    <row r="1568" spans="1:7">
      <c r="A1568" s="9"/>
      <c r="B1568" s="51"/>
      <c r="C1568" s="51"/>
      <c r="D1568" s="10"/>
      <c r="E1568" s="9"/>
      <c r="F1568" s="9"/>
      <c r="G1568" s="11"/>
    </row>
    <row r="1569" spans="1:7">
      <c r="A1569" s="9"/>
      <c r="B1569" s="51"/>
      <c r="C1569" s="51"/>
      <c r="D1569" s="10"/>
      <c r="E1569" s="9"/>
      <c r="F1569" s="9"/>
      <c r="G1569" s="11"/>
    </row>
    <row r="1570" spans="1:7">
      <c r="A1570" s="9"/>
      <c r="B1570" s="51"/>
      <c r="C1570" s="51"/>
      <c r="D1570" s="10"/>
      <c r="E1570" s="9"/>
      <c r="F1570" s="9"/>
      <c r="G1570" s="11"/>
    </row>
    <row r="1571" spans="1:7">
      <c r="A1571" s="9"/>
      <c r="B1571" s="51"/>
      <c r="C1571" s="51"/>
      <c r="D1571" s="10"/>
      <c r="E1571" s="9"/>
      <c r="F1571" s="9"/>
      <c r="G1571" s="11"/>
    </row>
    <row r="1572" spans="1:7">
      <c r="A1572" s="9"/>
      <c r="B1572" s="51"/>
      <c r="C1572" s="51"/>
      <c r="D1572" s="10"/>
      <c r="E1572" s="9"/>
      <c r="F1572" s="9"/>
      <c r="G1572" s="11"/>
    </row>
    <row r="1573" spans="1:7">
      <c r="A1573" s="9"/>
      <c r="B1573" s="51"/>
      <c r="C1573" s="51"/>
      <c r="D1573" s="10"/>
      <c r="E1573" s="9"/>
      <c r="F1573" s="9"/>
      <c r="G1573" s="11"/>
    </row>
    <row r="1574" spans="1:7">
      <c r="A1574" s="9"/>
      <c r="B1574" s="51"/>
      <c r="C1574" s="51"/>
      <c r="D1574" s="10"/>
      <c r="E1574" s="9"/>
      <c r="F1574" s="9"/>
      <c r="G1574" s="11"/>
    </row>
    <row r="1575" spans="1:7">
      <c r="A1575" s="9"/>
      <c r="B1575" s="51"/>
      <c r="C1575" s="51"/>
      <c r="D1575" s="10"/>
      <c r="E1575" s="9"/>
      <c r="F1575" s="9"/>
      <c r="G1575" s="11"/>
    </row>
    <row r="1576" spans="1:7">
      <c r="A1576" s="9"/>
      <c r="B1576" s="51"/>
      <c r="C1576" s="51"/>
      <c r="D1576" s="10"/>
      <c r="E1576" s="9"/>
      <c r="F1576" s="9"/>
      <c r="G1576" s="11"/>
    </row>
    <row r="1577" spans="1:7">
      <c r="A1577" s="9"/>
      <c r="B1577" s="51"/>
      <c r="C1577" s="51"/>
      <c r="D1577" s="10"/>
      <c r="E1577" s="9"/>
      <c r="F1577" s="9"/>
      <c r="G1577" s="11"/>
    </row>
    <row r="1578" spans="1:7">
      <c r="A1578" s="9"/>
      <c r="B1578" s="51"/>
      <c r="C1578" s="51"/>
      <c r="D1578" s="10"/>
      <c r="E1578" s="9"/>
      <c r="F1578" s="9"/>
      <c r="G1578" s="11"/>
    </row>
    <row r="1579" spans="1:7">
      <c r="A1579" s="9"/>
      <c r="B1579" s="51"/>
      <c r="C1579" s="51"/>
      <c r="D1579" s="10"/>
      <c r="E1579" s="9"/>
      <c r="F1579" s="9"/>
      <c r="G1579" s="11"/>
    </row>
    <row r="1580" spans="1:7">
      <c r="A1580" s="9"/>
      <c r="B1580" s="51"/>
      <c r="C1580" s="51"/>
      <c r="D1580" s="10"/>
      <c r="E1580" s="9"/>
      <c r="F1580" s="9"/>
      <c r="G1580" s="11"/>
    </row>
    <row r="1581" spans="1:7">
      <c r="A1581" s="9"/>
      <c r="B1581" s="51"/>
      <c r="C1581" s="51"/>
      <c r="D1581" s="10"/>
      <c r="E1581" s="9"/>
      <c r="F1581" s="9"/>
      <c r="G1581" s="11"/>
    </row>
    <row r="1582" spans="1:7">
      <c r="A1582" s="9"/>
      <c r="B1582" s="51"/>
      <c r="C1582" s="51"/>
      <c r="D1582" s="10"/>
      <c r="E1582" s="9"/>
      <c r="F1582" s="9"/>
      <c r="G1582" s="11"/>
    </row>
    <row r="1583" spans="1:7">
      <c r="A1583" s="9"/>
      <c r="B1583" s="51"/>
      <c r="C1583" s="51"/>
      <c r="D1583" s="10"/>
      <c r="E1583" s="9"/>
      <c r="F1583" s="9"/>
      <c r="G1583" s="11"/>
    </row>
    <row r="1584" spans="1:7">
      <c r="A1584" s="9"/>
      <c r="B1584" s="51"/>
      <c r="C1584" s="51"/>
      <c r="D1584" s="10"/>
      <c r="E1584" s="9"/>
      <c r="F1584" s="9"/>
      <c r="G1584" s="11"/>
    </row>
    <row r="1585" spans="1:7">
      <c r="A1585" s="9"/>
      <c r="B1585" s="51"/>
      <c r="C1585" s="51"/>
      <c r="D1585" s="10"/>
      <c r="E1585" s="9"/>
      <c r="F1585" s="9"/>
      <c r="G1585" s="11"/>
    </row>
    <row r="1586" spans="1:7">
      <c r="A1586" s="9"/>
      <c r="B1586" s="51"/>
      <c r="C1586" s="51"/>
      <c r="D1586" s="10"/>
      <c r="E1586" s="9"/>
      <c r="F1586" s="9"/>
      <c r="G1586" s="11"/>
    </row>
    <row r="1587" spans="1:7">
      <c r="A1587" s="9"/>
      <c r="B1587" s="51"/>
      <c r="C1587" s="51"/>
      <c r="D1587" s="10"/>
      <c r="E1587" s="9"/>
      <c r="F1587" s="9"/>
      <c r="G1587" s="11"/>
    </row>
    <row r="1588" spans="1:7">
      <c r="A1588" s="9"/>
      <c r="B1588" s="51"/>
      <c r="C1588" s="51"/>
      <c r="D1588" s="10"/>
      <c r="E1588" s="9"/>
      <c r="F1588" s="9"/>
      <c r="G1588" s="11"/>
    </row>
    <row r="1589" spans="1:7">
      <c r="A1589" s="9"/>
      <c r="B1589" s="51"/>
      <c r="C1589" s="51"/>
      <c r="D1589" s="10"/>
      <c r="E1589" s="9"/>
      <c r="F1589" s="9"/>
      <c r="G1589" s="11"/>
    </row>
    <row r="1590" spans="1:7">
      <c r="A1590" s="9"/>
      <c r="B1590" s="51"/>
      <c r="C1590" s="51"/>
      <c r="D1590" s="10"/>
      <c r="E1590" s="9"/>
      <c r="F1590" s="9"/>
      <c r="G1590" s="11"/>
    </row>
    <row r="1591" spans="1:7">
      <c r="A1591" s="9"/>
      <c r="B1591" s="51"/>
      <c r="C1591" s="51"/>
      <c r="D1591" s="10"/>
      <c r="E1591" s="9"/>
      <c r="F1591" s="9"/>
      <c r="G1591" s="11"/>
    </row>
    <row r="1592" spans="1:7">
      <c r="A1592" s="9"/>
      <c r="B1592" s="51"/>
      <c r="C1592" s="51"/>
      <c r="D1592" s="10"/>
      <c r="E1592" s="9"/>
      <c r="F1592" s="9"/>
      <c r="G1592" s="11"/>
    </row>
    <row r="1593" spans="1:7">
      <c r="A1593" s="9"/>
      <c r="B1593" s="51"/>
      <c r="C1593" s="51"/>
      <c r="D1593" s="10"/>
      <c r="E1593" s="9"/>
      <c r="F1593" s="9"/>
      <c r="G1593" s="11"/>
    </row>
    <row r="1594" spans="1:7">
      <c r="A1594" s="9"/>
      <c r="B1594" s="51"/>
      <c r="C1594" s="51"/>
      <c r="D1594" s="10"/>
      <c r="E1594" s="9"/>
      <c r="F1594" s="9"/>
      <c r="G1594" s="11"/>
    </row>
    <row r="1595" spans="1:7">
      <c r="A1595" s="9"/>
      <c r="B1595" s="51"/>
      <c r="C1595" s="51"/>
      <c r="D1595" s="10"/>
      <c r="E1595" s="9"/>
      <c r="F1595" s="9"/>
      <c r="G1595" s="11"/>
    </row>
    <row r="1596" spans="1:7">
      <c r="A1596" s="9"/>
      <c r="B1596" s="51"/>
      <c r="C1596" s="51"/>
      <c r="D1596" s="10"/>
      <c r="E1596" s="9"/>
      <c r="F1596" s="9"/>
      <c r="G1596" s="11"/>
    </row>
    <row r="1597" spans="1:7">
      <c r="A1597" s="9"/>
      <c r="B1597" s="51"/>
      <c r="C1597" s="51"/>
      <c r="D1597" s="10"/>
      <c r="E1597" s="9"/>
      <c r="F1597" s="9"/>
      <c r="G1597" s="11"/>
    </row>
    <row r="1598" spans="1:7">
      <c r="A1598" s="9"/>
      <c r="B1598" s="51"/>
      <c r="C1598" s="51"/>
      <c r="D1598" s="10"/>
      <c r="E1598" s="9"/>
      <c r="F1598" s="9"/>
      <c r="G1598" s="11"/>
    </row>
    <row r="1599" spans="1:7">
      <c r="A1599" s="9"/>
      <c r="B1599" s="51"/>
      <c r="C1599" s="51"/>
      <c r="D1599" s="10"/>
      <c r="E1599" s="9"/>
      <c r="F1599" s="9"/>
      <c r="G1599" s="11"/>
    </row>
    <row r="1600" spans="1:7">
      <c r="A1600" s="9"/>
      <c r="B1600" s="51"/>
      <c r="C1600" s="51"/>
      <c r="D1600" s="10"/>
      <c r="E1600" s="9"/>
      <c r="F1600" s="9"/>
      <c r="G1600" s="11"/>
    </row>
    <row r="1601" spans="1:7">
      <c r="A1601" s="9"/>
      <c r="B1601" s="51"/>
      <c r="C1601" s="51"/>
      <c r="D1601" s="10"/>
      <c r="E1601" s="9"/>
      <c r="F1601" s="9"/>
      <c r="G1601" s="11"/>
    </row>
    <row r="1602" spans="1:7">
      <c r="A1602" s="9"/>
      <c r="B1602" s="51"/>
      <c r="C1602" s="51"/>
      <c r="D1602" s="10"/>
      <c r="E1602" s="9"/>
      <c r="F1602" s="9"/>
      <c r="G1602" s="11"/>
    </row>
    <row r="1603" spans="1:7">
      <c r="A1603" s="9"/>
      <c r="B1603" s="51"/>
      <c r="C1603" s="51"/>
      <c r="D1603" s="10"/>
      <c r="E1603" s="9"/>
      <c r="F1603" s="9"/>
      <c r="G1603" s="11"/>
    </row>
    <row r="1604" spans="1:7">
      <c r="A1604" s="9"/>
      <c r="B1604" s="51"/>
      <c r="C1604" s="51"/>
      <c r="D1604" s="10"/>
      <c r="E1604" s="9"/>
      <c r="F1604" s="9"/>
      <c r="G1604" s="11"/>
    </row>
    <row r="1605" spans="1:7">
      <c r="A1605" s="9"/>
      <c r="B1605" s="51"/>
      <c r="C1605" s="51"/>
      <c r="D1605" s="10"/>
      <c r="E1605" s="9"/>
      <c r="F1605" s="9"/>
      <c r="G1605" s="11"/>
    </row>
    <row r="1606" spans="1:7">
      <c r="A1606" s="9"/>
      <c r="B1606" s="51"/>
      <c r="C1606" s="51"/>
      <c r="D1606" s="10"/>
      <c r="E1606" s="9"/>
      <c r="F1606" s="9"/>
      <c r="G1606" s="11"/>
    </row>
    <row r="1607" spans="1:7">
      <c r="A1607" s="9"/>
      <c r="B1607" s="51"/>
      <c r="C1607" s="51"/>
      <c r="D1607" s="10"/>
      <c r="E1607" s="9"/>
      <c r="F1607" s="9"/>
      <c r="G1607" s="11"/>
    </row>
    <row r="1608" spans="1:7">
      <c r="A1608" s="9"/>
      <c r="B1608" s="51"/>
      <c r="C1608" s="51"/>
      <c r="D1608" s="10"/>
      <c r="E1608" s="9"/>
      <c r="F1608" s="9"/>
      <c r="G1608" s="11"/>
    </row>
    <row r="1609" spans="1:7">
      <c r="A1609" s="9"/>
      <c r="B1609" s="51"/>
      <c r="C1609" s="51"/>
      <c r="D1609" s="10"/>
      <c r="E1609" s="9"/>
      <c r="F1609" s="9"/>
      <c r="G1609" s="11"/>
    </row>
    <row r="1610" spans="1:7">
      <c r="A1610" s="9"/>
      <c r="B1610" s="51"/>
      <c r="C1610" s="51"/>
      <c r="D1610" s="10"/>
      <c r="E1610" s="9"/>
      <c r="F1610" s="9"/>
      <c r="G1610" s="11"/>
    </row>
    <row r="1611" spans="1:7">
      <c r="A1611" s="9"/>
      <c r="B1611" s="51"/>
      <c r="C1611" s="51"/>
      <c r="D1611" s="10"/>
      <c r="E1611" s="9"/>
      <c r="F1611" s="9"/>
      <c r="G1611" s="11"/>
    </row>
    <row r="1612" spans="1:7">
      <c r="A1612" s="9"/>
      <c r="B1612" s="51"/>
      <c r="C1612" s="51"/>
      <c r="D1612" s="10"/>
      <c r="E1612" s="9"/>
      <c r="F1612" s="9"/>
      <c r="G1612" s="11"/>
    </row>
    <row r="1613" spans="1:7">
      <c r="A1613" s="9"/>
      <c r="B1613" s="51"/>
      <c r="C1613" s="51"/>
      <c r="D1613" s="10"/>
      <c r="E1613" s="9"/>
      <c r="F1613" s="9"/>
      <c r="G1613" s="11"/>
    </row>
    <row r="1614" spans="1:7">
      <c r="A1614" s="9"/>
      <c r="B1614" s="51"/>
      <c r="C1614" s="51"/>
      <c r="D1614" s="10"/>
      <c r="E1614" s="9"/>
      <c r="F1614" s="9"/>
      <c r="G1614" s="11"/>
    </row>
    <row r="1615" spans="1:7">
      <c r="A1615" s="9"/>
      <c r="B1615" s="51"/>
      <c r="C1615" s="51"/>
      <c r="D1615" s="10"/>
      <c r="E1615" s="9"/>
      <c r="F1615" s="9"/>
      <c r="G1615" s="11"/>
    </row>
    <row r="1616" spans="1:7">
      <c r="A1616" s="9"/>
      <c r="B1616" s="51"/>
      <c r="C1616" s="51"/>
      <c r="D1616" s="10"/>
      <c r="E1616" s="9"/>
      <c r="F1616" s="9"/>
      <c r="G1616" s="11"/>
    </row>
    <row r="1617" spans="1:7">
      <c r="A1617" s="9"/>
      <c r="B1617" s="51"/>
      <c r="C1617" s="51"/>
      <c r="D1617" s="10"/>
      <c r="E1617" s="9"/>
      <c r="F1617" s="9"/>
      <c r="G1617" s="11"/>
    </row>
    <row r="1618" spans="1:7">
      <c r="A1618" s="9"/>
      <c r="B1618" s="51"/>
      <c r="C1618" s="51"/>
      <c r="D1618" s="10"/>
      <c r="E1618" s="9"/>
      <c r="F1618" s="9"/>
      <c r="G1618" s="11"/>
    </row>
    <row r="1619" spans="1:7">
      <c r="A1619" s="9"/>
      <c r="B1619" s="51"/>
      <c r="C1619" s="51"/>
      <c r="D1619" s="10"/>
      <c r="E1619" s="9"/>
      <c r="F1619" s="9"/>
      <c r="G1619" s="11"/>
    </row>
    <row r="1620" spans="1:7">
      <c r="A1620" s="9"/>
      <c r="B1620" s="51"/>
      <c r="C1620" s="51"/>
      <c r="D1620" s="10"/>
      <c r="E1620" s="9"/>
      <c r="F1620" s="9"/>
      <c r="G1620" s="11"/>
    </row>
    <row r="1621" spans="1:7">
      <c r="A1621" s="9"/>
      <c r="B1621" s="51"/>
      <c r="C1621" s="51"/>
      <c r="D1621" s="10"/>
      <c r="E1621" s="9"/>
      <c r="F1621" s="9"/>
      <c r="G1621" s="11"/>
    </row>
    <row r="1622" spans="1:7">
      <c r="A1622" s="9"/>
      <c r="B1622" s="51"/>
      <c r="C1622" s="51"/>
      <c r="D1622" s="10"/>
      <c r="E1622" s="9"/>
      <c r="F1622" s="9"/>
      <c r="G1622" s="11"/>
    </row>
    <row r="1623" spans="1:7">
      <c r="A1623" s="9"/>
      <c r="B1623" s="51"/>
      <c r="C1623" s="51"/>
      <c r="D1623" s="10"/>
      <c r="E1623" s="9"/>
      <c r="F1623" s="9"/>
      <c r="G1623" s="11"/>
    </row>
    <row r="1624" spans="1:7">
      <c r="A1624" s="9"/>
      <c r="B1624" s="51"/>
      <c r="C1624" s="51"/>
      <c r="D1624" s="10"/>
      <c r="E1624" s="9"/>
      <c r="F1624" s="9"/>
      <c r="G1624" s="11"/>
    </row>
    <row r="1625" spans="1:7">
      <c r="A1625" s="9"/>
      <c r="B1625" s="51"/>
      <c r="C1625" s="51"/>
      <c r="D1625" s="10"/>
      <c r="E1625" s="9"/>
      <c r="F1625" s="9"/>
      <c r="G1625" s="11"/>
    </row>
    <row r="1626" spans="1:7">
      <c r="A1626" s="9"/>
      <c r="B1626" s="51"/>
      <c r="C1626" s="51"/>
      <c r="D1626" s="10"/>
      <c r="E1626" s="9"/>
      <c r="F1626" s="9"/>
      <c r="G1626" s="11"/>
    </row>
    <row r="1627" spans="1:7">
      <c r="A1627" s="9"/>
      <c r="B1627" s="51"/>
      <c r="C1627" s="51"/>
      <c r="D1627" s="10"/>
      <c r="E1627" s="9"/>
      <c r="F1627" s="9"/>
      <c r="G1627" s="11"/>
    </row>
    <row r="1628" spans="1:7">
      <c r="A1628" s="9"/>
      <c r="B1628" s="51"/>
      <c r="C1628" s="51"/>
      <c r="D1628" s="10"/>
      <c r="E1628" s="9"/>
      <c r="F1628" s="9"/>
      <c r="G1628" s="11"/>
    </row>
    <row r="1629" spans="1:7">
      <c r="A1629" s="9"/>
      <c r="B1629" s="51"/>
      <c r="C1629" s="51"/>
      <c r="D1629" s="10"/>
      <c r="E1629" s="9"/>
      <c r="F1629" s="9"/>
      <c r="G1629" s="11"/>
    </row>
    <row r="1630" spans="1:7">
      <c r="A1630" s="9"/>
      <c r="B1630" s="51"/>
      <c r="C1630" s="51"/>
      <c r="D1630" s="10"/>
      <c r="E1630" s="9"/>
      <c r="F1630" s="9"/>
      <c r="G1630" s="11"/>
    </row>
    <row r="1631" spans="1:7">
      <c r="A1631" s="9"/>
      <c r="B1631" s="51"/>
      <c r="C1631" s="51"/>
      <c r="D1631" s="10"/>
      <c r="E1631" s="9"/>
      <c r="F1631" s="9"/>
      <c r="G1631" s="11"/>
    </row>
    <row r="1632" spans="1:7">
      <c r="A1632" s="9"/>
      <c r="B1632" s="51"/>
      <c r="C1632" s="51"/>
      <c r="D1632" s="10"/>
      <c r="E1632" s="9"/>
      <c r="F1632" s="9"/>
      <c r="G1632" s="11"/>
    </row>
    <row r="1633" spans="1:7">
      <c r="A1633" s="9"/>
      <c r="B1633" s="51"/>
      <c r="C1633" s="51"/>
      <c r="D1633" s="10"/>
      <c r="E1633" s="9"/>
      <c r="F1633" s="9"/>
      <c r="G1633" s="11"/>
    </row>
    <row r="1634" spans="1:7">
      <c r="A1634" s="9"/>
      <c r="B1634" s="51"/>
      <c r="C1634" s="51"/>
      <c r="D1634" s="10"/>
      <c r="E1634" s="9"/>
      <c r="F1634" s="9"/>
      <c r="G1634" s="11"/>
    </row>
    <row r="1635" spans="1:7">
      <c r="A1635" s="9"/>
      <c r="B1635" s="51"/>
      <c r="C1635" s="51"/>
      <c r="D1635" s="10"/>
      <c r="E1635" s="9"/>
      <c r="F1635" s="9"/>
      <c r="G1635" s="11"/>
    </row>
    <row r="1636" spans="1:7">
      <c r="A1636" s="9"/>
      <c r="B1636" s="51"/>
      <c r="C1636" s="51"/>
      <c r="D1636" s="10"/>
      <c r="E1636" s="9"/>
      <c r="F1636" s="9"/>
      <c r="G1636" s="11"/>
    </row>
    <row r="1637" spans="1:7">
      <c r="A1637" s="9"/>
      <c r="B1637" s="51"/>
      <c r="C1637" s="51"/>
      <c r="D1637" s="10"/>
      <c r="E1637" s="9"/>
      <c r="F1637" s="9"/>
      <c r="G1637" s="11"/>
    </row>
    <row r="1638" spans="1:7">
      <c r="A1638" s="9"/>
      <c r="B1638" s="51"/>
      <c r="C1638" s="51"/>
      <c r="D1638" s="10"/>
      <c r="E1638" s="9"/>
      <c r="F1638" s="9"/>
      <c r="G1638" s="11"/>
    </row>
    <row r="1639" spans="1:7">
      <c r="A1639" s="9"/>
      <c r="B1639" s="51"/>
      <c r="C1639" s="51"/>
      <c r="D1639" s="10"/>
      <c r="E1639" s="9"/>
      <c r="F1639" s="9"/>
      <c r="G1639" s="11"/>
    </row>
    <row r="1640" spans="1:7">
      <c r="A1640" s="9"/>
      <c r="B1640" s="51"/>
      <c r="C1640" s="51"/>
      <c r="D1640" s="10"/>
      <c r="E1640" s="9"/>
      <c r="F1640" s="9"/>
      <c r="G1640" s="11"/>
    </row>
    <row r="1641" spans="1:7">
      <c r="A1641" s="9"/>
      <c r="B1641" s="51"/>
      <c r="C1641" s="51"/>
      <c r="D1641" s="10"/>
      <c r="E1641" s="9"/>
      <c r="F1641" s="9"/>
      <c r="G1641" s="11"/>
    </row>
    <row r="1642" spans="1:7">
      <c r="A1642" s="9"/>
      <c r="B1642" s="51"/>
      <c r="C1642" s="51"/>
      <c r="D1642" s="10"/>
      <c r="E1642" s="9"/>
      <c r="F1642" s="9"/>
      <c r="G1642" s="11"/>
    </row>
    <row r="1643" spans="1:7">
      <c r="A1643" s="9"/>
      <c r="B1643" s="51"/>
      <c r="C1643" s="51"/>
      <c r="D1643" s="10"/>
      <c r="E1643" s="9"/>
      <c r="F1643" s="9"/>
      <c r="G1643" s="11"/>
    </row>
    <row r="1644" spans="1:7">
      <c r="A1644" s="9"/>
      <c r="B1644" s="51"/>
      <c r="C1644" s="51"/>
      <c r="D1644" s="10"/>
      <c r="E1644" s="9"/>
      <c r="F1644" s="9"/>
      <c r="G1644" s="11"/>
    </row>
    <row r="1645" spans="1:7">
      <c r="A1645" s="9"/>
      <c r="B1645" s="51"/>
      <c r="C1645" s="51"/>
      <c r="D1645" s="10"/>
      <c r="E1645" s="9"/>
      <c r="F1645" s="9"/>
      <c r="G1645" s="11"/>
    </row>
    <row r="1646" spans="1:7">
      <c r="A1646" s="9"/>
      <c r="B1646" s="51"/>
      <c r="C1646" s="51"/>
      <c r="D1646" s="10"/>
      <c r="E1646" s="9"/>
      <c r="F1646" s="9"/>
      <c r="G1646" s="11"/>
    </row>
    <row r="1647" spans="1:7">
      <c r="A1647" s="9"/>
      <c r="B1647" s="51"/>
      <c r="C1647" s="51"/>
      <c r="D1647" s="10"/>
      <c r="E1647" s="9"/>
      <c r="F1647" s="9"/>
      <c r="G1647" s="11"/>
    </row>
    <row r="1648" spans="1:7">
      <c r="A1648" s="9"/>
      <c r="B1648" s="51"/>
      <c r="C1648" s="51"/>
      <c r="D1648" s="10"/>
      <c r="E1648" s="9"/>
      <c r="F1648" s="9"/>
      <c r="G1648" s="11"/>
    </row>
    <row r="1649" spans="1:7">
      <c r="A1649" s="9"/>
      <c r="B1649" s="51"/>
      <c r="C1649" s="51"/>
      <c r="D1649" s="10"/>
      <c r="E1649" s="9"/>
      <c r="F1649" s="9"/>
      <c r="G1649" s="11"/>
    </row>
    <row r="1650" spans="1:7">
      <c r="A1650" s="9"/>
      <c r="B1650" s="51"/>
      <c r="C1650" s="51"/>
      <c r="D1650" s="10"/>
      <c r="E1650" s="9"/>
      <c r="F1650" s="9"/>
      <c r="G1650" s="11"/>
    </row>
    <row r="1651" spans="1:7">
      <c r="A1651" s="9"/>
      <c r="B1651" s="51"/>
      <c r="C1651" s="51"/>
      <c r="D1651" s="10"/>
      <c r="E1651" s="9"/>
      <c r="F1651" s="9"/>
      <c r="G1651" s="11"/>
    </row>
    <row r="1652" spans="1:7">
      <c r="A1652" s="9"/>
      <c r="B1652" s="51"/>
      <c r="C1652" s="51"/>
      <c r="D1652" s="10"/>
      <c r="E1652" s="9"/>
      <c r="F1652" s="9"/>
      <c r="G1652" s="11"/>
    </row>
    <row r="1653" spans="1:7">
      <c r="A1653" s="9"/>
      <c r="B1653" s="51"/>
      <c r="C1653" s="51"/>
      <c r="D1653" s="10"/>
      <c r="E1653" s="9"/>
      <c r="F1653" s="9"/>
      <c r="G1653" s="11"/>
    </row>
    <row r="1654" spans="1:7">
      <c r="A1654" s="9"/>
      <c r="B1654" s="51"/>
      <c r="C1654" s="51"/>
      <c r="D1654" s="10"/>
      <c r="E1654" s="9"/>
      <c r="F1654" s="9"/>
      <c r="G1654" s="11"/>
    </row>
    <row r="1655" spans="1:7">
      <c r="A1655" s="9"/>
      <c r="B1655" s="51"/>
      <c r="C1655" s="51"/>
      <c r="D1655" s="10"/>
      <c r="E1655" s="9"/>
      <c r="F1655" s="9"/>
      <c r="G1655" s="11"/>
    </row>
    <row r="1656" spans="1:7">
      <c r="A1656" s="9"/>
      <c r="B1656" s="51"/>
      <c r="C1656" s="51"/>
      <c r="D1656" s="10"/>
      <c r="E1656" s="9"/>
      <c r="F1656" s="9"/>
      <c r="G1656" s="11"/>
    </row>
    <row r="1657" spans="1:7">
      <c r="A1657" s="9"/>
      <c r="B1657" s="51"/>
      <c r="C1657" s="51"/>
      <c r="D1657" s="10"/>
      <c r="E1657" s="9"/>
      <c r="F1657" s="9"/>
      <c r="G1657" s="11"/>
    </row>
    <row r="1658" spans="1:7">
      <c r="A1658" s="9"/>
      <c r="B1658" s="51"/>
      <c r="C1658" s="51"/>
      <c r="D1658" s="10"/>
      <c r="E1658" s="9"/>
      <c r="F1658" s="9"/>
      <c r="G1658" s="11"/>
    </row>
    <row r="1659" spans="1:7">
      <c r="A1659" s="9"/>
      <c r="B1659" s="51"/>
      <c r="C1659" s="51"/>
      <c r="D1659" s="10"/>
      <c r="E1659" s="9"/>
      <c r="F1659" s="9"/>
      <c r="G1659" s="11"/>
    </row>
    <row r="1660" spans="1:7">
      <c r="A1660" s="9"/>
      <c r="B1660" s="51"/>
      <c r="C1660" s="51"/>
      <c r="D1660" s="10"/>
      <c r="E1660" s="9"/>
      <c r="F1660" s="9"/>
      <c r="G1660" s="11"/>
    </row>
    <row r="1661" spans="1:7">
      <c r="A1661" s="9"/>
      <c r="B1661" s="51"/>
      <c r="C1661" s="51"/>
      <c r="D1661" s="10"/>
      <c r="E1661" s="9"/>
      <c r="F1661" s="9"/>
      <c r="G1661" s="11"/>
    </row>
    <row r="1662" spans="1:7">
      <c r="A1662" s="9"/>
      <c r="B1662" s="51"/>
      <c r="C1662" s="51"/>
      <c r="D1662" s="10"/>
      <c r="E1662" s="9"/>
      <c r="F1662" s="9"/>
      <c r="G1662" s="11"/>
    </row>
    <row r="1663" spans="1:7">
      <c r="A1663" s="9"/>
      <c r="B1663" s="51"/>
      <c r="C1663" s="51"/>
      <c r="D1663" s="10"/>
      <c r="E1663" s="9"/>
      <c r="F1663" s="9"/>
      <c r="G1663" s="11"/>
    </row>
    <row r="1664" spans="1:7">
      <c r="A1664" s="9"/>
      <c r="B1664" s="51"/>
      <c r="C1664" s="51"/>
      <c r="D1664" s="10"/>
      <c r="E1664" s="9"/>
      <c r="F1664" s="9"/>
      <c r="G1664" s="11"/>
    </row>
    <row r="1665" spans="1:7">
      <c r="A1665" s="9"/>
      <c r="B1665" s="51"/>
      <c r="C1665" s="51"/>
      <c r="D1665" s="10"/>
      <c r="E1665" s="9"/>
      <c r="F1665" s="9"/>
      <c r="G1665" s="11"/>
    </row>
    <row r="1666" spans="1:7">
      <c r="A1666" s="9"/>
      <c r="B1666" s="51"/>
      <c r="C1666" s="51"/>
      <c r="D1666" s="10"/>
      <c r="E1666" s="9"/>
      <c r="F1666" s="9"/>
      <c r="G1666" s="11"/>
    </row>
    <row r="1667" spans="1:7">
      <c r="A1667" s="9"/>
      <c r="B1667" s="51"/>
      <c r="C1667" s="51"/>
      <c r="D1667" s="10"/>
      <c r="E1667" s="9"/>
      <c r="F1667" s="9"/>
      <c r="G1667" s="11"/>
    </row>
    <row r="1668" spans="1:7">
      <c r="A1668" s="9"/>
      <c r="B1668" s="51"/>
      <c r="C1668" s="51"/>
      <c r="D1668" s="10"/>
      <c r="E1668" s="9"/>
      <c r="F1668" s="9"/>
      <c r="G1668" s="11"/>
    </row>
    <row r="1669" spans="1:7">
      <c r="A1669" s="9"/>
      <c r="B1669" s="51"/>
      <c r="C1669" s="51"/>
      <c r="D1669" s="10"/>
      <c r="E1669" s="9"/>
      <c r="F1669" s="9"/>
      <c r="G1669" s="11"/>
    </row>
    <row r="1670" spans="1:7">
      <c r="A1670" s="9"/>
      <c r="B1670" s="51"/>
      <c r="C1670" s="51"/>
      <c r="D1670" s="10"/>
      <c r="E1670" s="9"/>
      <c r="F1670" s="9"/>
      <c r="G1670" s="11"/>
    </row>
    <row r="1671" spans="1:7">
      <c r="A1671" s="9"/>
      <c r="B1671" s="51"/>
      <c r="C1671" s="51"/>
      <c r="D1671" s="10"/>
      <c r="E1671" s="9"/>
      <c r="F1671" s="9"/>
      <c r="G1671" s="11"/>
    </row>
    <row r="1672" spans="1:7">
      <c r="A1672" s="9"/>
      <c r="B1672" s="51"/>
      <c r="C1672" s="51"/>
      <c r="D1672" s="10"/>
      <c r="E1672" s="9"/>
      <c r="F1672" s="9"/>
      <c r="G1672" s="11"/>
    </row>
    <row r="1673" spans="1:7">
      <c r="A1673" s="9"/>
      <c r="B1673" s="51"/>
      <c r="C1673" s="51"/>
      <c r="D1673" s="10"/>
      <c r="E1673" s="9"/>
      <c r="F1673" s="9"/>
      <c r="G1673" s="11"/>
    </row>
    <row r="1674" spans="1:7">
      <c r="A1674" s="9"/>
      <c r="B1674" s="51"/>
      <c r="C1674" s="51"/>
      <c r="D1674" s="10"/>
      <c r="E1674" s="9"/>
      <c r="F1674" s="9"/>
      <c r="G1674" s="11"/>
    </row>
    <row r="1675" spans="1:7">
      <c r="A1675" s="9"/>
      <c r="B1675" s="51"/>
      <c r="C1675" s="51"/>
      <c r="D1675" s="10"/>
      <c r="E1675" s="9"/>
      <c r="F1675" s="9"/>
      <c r="G1675" s="11"/>
    </row>
    <row r="1676" spans="1:7">
      <c r="A1676" s="9"/>
      <c r="B1676" s="51"/>
      <c r="C1676" s="51"/>
      <c r="D1676" s="10"/>
      <c r="E1676" s="9"/>
      <c r="F1676" s="9"/>
      <c r="G1676" s="11"/>
    </row>
    <row r="1677" spans="1:7">
      <c r="A1677" s="9"/>
      <c r="B1677" s="51"/>
      <c r="C1677" s="51"/>
      <c r="D1677" s="10"/>
      <c r="E1677" s="9"/>
      <c r="F1677" s="9"/>
      <c r="G1677" s="11"/>
    </row>
    <row r="1678" spans="1:7">
      <c r="A1678" s="9"/>
      <c r="B1678" s="51"/>
      <c r="C1678" s="51"/>
      <c r="D1678" s="10"/>
      <c r="E1678" s="9"/>
      <c r="F1678" s="9"/>
      <c r="G1678" s="11"/>
    </row>
    <row r="1679" spans="1:7">
      <c r="A1679" s="9"/>
      <c r="B1679" s="51"/>
      <c r="C1679" s="51"/>
      <c r="D1679" s="10"/>
      <c r="E1679" s="9"/>
      <c r="F1679" s="9"/>
      <c r="G1679" s="11"/>
    </row>
    <row r="1680" spans="1:7">
      <c r="A1680" s="9"/>
      <c r="B1680" s="51"/>
      <c r="C1680" s="51"/>
      <c r="D1680" s="10"/>
      <c r="E1680" s="9"/>
      <c r="F1680" s="9"/>
      <c r="G1680" s="11"/>
    </row>
    <row r="1681" spans="1:7">
      <c r="A1681" s="9"/>
      <c r="B1681" s="51"/>
      <c r="C1681" s="51"/>
      <c r="D1681" s="10"/>
      <c r="E1681" s="9"/>
      <c r="F1681" s="9"/>
      <c r="G1681" s="11"/>
    </row>
    <row r="1682" spans="1:7">
      <c r="A1682" s="9"/>
      <c r="B1682" s="51"/>
      <c r="C1682" s="51"/>
      <c r="D1682" s="10"/>
      <c r="E1682" s="9"/>
      <c r="F1682" s="9"/>
      <c r="G1682" s="11"/>
    </row>
    <row r="1683" spans="1:7">
      <c r="A1683" s="9"/>
      <c r="B1683" s="51"/>
      <c r="C1683" s="51"/>
      <c r="D1683" s="10"/>
      <c r="E1683" s="9"/>
      <c r="F1683" s="9"/>
      <c r="G1683" s="11"/>
    </row>
    <row r="1684" spans="1:7">
      <c r="A1684" s="9"/>
      <c r="B1684" s="51"/>
      <c r="C1684" s="51"/>
      <c r="D1684" s="10"/>
      <c r="E1684" s="9"/>
      <c r="F1684" s="9"/>
      <c r="G1684" s="11"/>
    </row>
    <row r="1685" spans="1:7">
      <c r="A1685" s="9"/>
      <c r="B1685" s="51"/>
      <c r="C1685" s="51"/>
      <c r="D1685" s="10"/>
      <c r="E1685" s="9"/>
      <c r="F1685" s="9"/>
      <c r="G1685" s="11"/>
    </row>
    <row r="1686" spans="1:7">
      <c r="A1686" s="9"/>
      <c r="B1686" s="51"/>
      <c r="C1686" s="51"/>
      <c r="D1686" s="10"/>
      <c r="E1686" s="9"/>
      <c r="F1686" s="9"/>
      <c r="G1686" s="11"/>
    </row>
    <row r="1687" spans="1:7">
      <c r="A1687" s="9"/>
      <c r="B1687" s="51"/>
      <c r="C1687" s="51"/>
      <c r="D1687" s="10"/>
      <c r="E1687" s="9"/>
      <c r="F1687" s="9"/>
      <c r="G1687" s="11"/>
    </row>
    <row r="1688" spans="1:7">
      <c r="A1688" s="9"/>
      <c r="B1688" s="51"/>
      <c r="C1688" s="51"/>
      <c r="D1688" s="10"/>
      <c r="E1688" s="9"/>
      <c r="F1688" s="9"/>
      <c r="G1688" s="11"/>
    </row>
    <row r="1689" spans="1:7">
      <c r="A1689" s="9"/>
      <c r="B1689" s="51"/>
      <c r="C1689" s="51"/>
      <c r="D1689" s="10"/>
      <c r="E1689" s="9"/>
      <c r="F1689" s="9"/>
      <c r="G1689" s="11"/>
    </row>
    <row r="1690" spans="1:7">
      <c r="A1690" s="9"/>
      <c r="B1690" s="51"/>
      <c r="C1690" s="51"/>
      <c r="D1690" s="10"/>
      <c r="E1690" s="9"/>
      <c r="F1690" s="9"/>
      <c r="G1690" s="11"/>
    </row>
    <row r="1691" spans="1:7">
      <c r="A1691" s="9"/>
      <c r="B1691" s="51"/>
      <c r="C1691" s="51"/>
      <c r="D1691" s="10"/>
      <c r="E1691" s="9"/>
      <c r="F1691" s="9"/>
      <c r="G1691" s="11"/>
    </row>
    <row r="1692" spans="1:7">
      <c r="A1692" s="9"/>
      <c r="B1692" s="51"/>
      <c r="C1692" s="51"/>
      <c r="D1692" s="10"/>
      <c r="E1692" s="9"/>
      <c r="F1692" s="9"/>
      <c r="G1692" s="11"/>
    </row>
    <row r="1693" spans="1:7">
      <c r="A1693" s="9"/>
      <c r="B1693" s="51"/>
      <c r="C1693" s="51"/>
      <c r="D1693" s="10"/>
      <c r="E1693" s="9"/>
      <c r="F1693" s="9"/>
      <c r="G1693" s="11"/>
    </row>
    <row r="1694" spans="1:7">
      <c r="A1694" s="9"/>
      <c r="B1694" s="51"/>
      <c r="C1694" s="51"/>
      <c r="D1694" s="10"/>
      <c r="E1694" s="9"/>
      <c r="F1694" s="9"/>
      <c r="G1694" s="11"/>
    </row>
    <row r="1695" spans="1:7">
      <c r="A1695" s="9"/>
      <c r="B1695" s="51"/>
      <c r="C1695" s="51"/>
      <c r="D1695" s="10"/>
      <c r="E1695" s="9"/>
      <c r="F1695" s="9"/>
      <c r="G1695" s="11"/>
    </row>
    <row r="1696" spans="1:7">
      <c r="A1696" s="9"/>
      <c r="B1696" s="51"/>
      <c r="C1696" s="51"/>
      <c r="D1696" s="10"/>
      <c r="E1696" s="9"/>
      <c r="F1696" s="9"/>
      <c r="G1696" s="11"/>
    </row>
    <row r="1697" spans="1:7">
      <c r="A1697" s="9"/>
      <c r="B1697" s="51"/>
      <c r="C1697" s="51"/>
      <c r="D1697" s="10"/>
      <c r="E1697" s="9"/>
      <c r="F1697" s="9"/>
      <c r="G1697" s="11"/>
    </row>
    <row r="1698" spans="1:7">
      <c r="A1698" s="9"/>
      <c r="B1698" s="51"/>
      <c r="C1698" s="51"/>
      <c r="D1698" s="10"/>
      <c r="E1698" s="9"/>
      <c r="F1698" s="9"/>
      <c r="G1698" s="11"/>
    </row>
    <row r="1699" spans="1:7">
      <c r="A1699" s="9"/>
      <c r="B1699" s="51"/>
      <c r="C1699" s="51"/>
      <c r="D1699" s="10"/>
      <c r="E1699" s="9"/>
      <c r="F1699" s="9"/>
      <c r="G1699" s="11"/>
    </row>
    <row r="1700" spans="1:7">
      <c r="A1700" s="9"/>
      <c r="B1700" s="51"/>
      <c r="C1700" s="51"/>
      <c r="D1700" s="10"/>
      <c r="E1700" s="9"/>
      <c r="F1700" s="9"/>
      <c r="G1700" s="11"/>
    </row>
    <row r="1701" spans="1:7">
      <c r="A1701" s="9"/>
      <c r="B1701" s="51"/>
      <c r="C1701" s="51"/>
      <c r="D1701" s="10"/>
      <c r="E1701" s="9"/>
      <c r="F1701" s="9"/>
      <c r="G1701" s="11"/>
    </row>
    <row r="1702" spans="1:7">
      <c r="A1702" s="9"/>
      <c r="B1702" s="51"/>
      <c r="C1702" s="51"/>
      <c r="D1702" s="10"/>
      <c r="E1702" s="9"/>
      <c r="F1702" s="9"/>
      <c r="G1702" s="11"/>
    </row>
    <row r="1703" spans="1:7">
      <c r="A1703" s="9"/>
      <c r="B1703" s="51"/>
      <c r="C1703" s="51"/>
      <c r="D1703" s="10"/>
      <c r="E1703" s="9"/>
      <c r="F1703" s="9"/>
      <c r="G1703" s="11"/>
    </row>
    <row r="1704" spans="1:7">
      <c r="A1704" s="9"/>
      <c r="B1704" s="51"/>
      <c r="C1704" s="51"/>
      <c r="D1704" s="10"/>
      <c r="E1704" s="9"/>
      <c r="F1704" s="9"/>
      <c r="G1704" s="11"/>
    </row>
    <row r="1705" spans="1:7">
      <c r="A1705" s="9"/>
      <c r="B1705" s="51"/>
      <c r="C1705" s="51"/>
      <c r="D1705" s="10"/>
      <c r="E1705" s="9"/>
      <c r="F1705" s="9"/>
      <c r="G1705" s="11"/>
    </row>
    <row r="1706" spans="1:7">
      <c r="A1706" s="9"/>
      <c r="B1706" s="51"/>
      <c r="C1706" s="51"/>
      <c r="D1706" s="10"/>
      <c r="E1706" s="9"/>
      <c r="F1706" s="9"/>
      <c r="G1706" s="11"/>
    </row>
    <row r="1707" spans="1:7">
      <c r="A1707" s="9"/>
      <c r="B1707" s="51"/>
      <c r="C1707" s="51"/>
      <c r="D1707" s="10"/>
      <c r="E1707" s="9"/>
      <c r="F1707" s="9"/>
      <c r="G1707" s="11"/>
    </row>
    <row r="1708" spans="1:7">
      <c r="A1708" s="9"/>
      <c r="B1708" s="51"/>
      <c r="C1708" s="51"/>
      <c r="D1708" s="10"/>
      <c r="E1708" s="9"/>
      <c r="F1708" s="9"/>
      <c r="G1708" s="11"/>
    </row>
    <row r="1709" spans="1:7">
      <c r="A1709" s="9"/>
      <c r="B1709" s="51"/>
      <c r="C1709" s="51"/>
      <c r="D1709" s="10"/>
      <c r="E1709" s="9"/>
      <c r="F1709" s="9"/>
      <c r="G1709" s="11"/>
    </row>
    <row r="1710" spans="1:7">
      <c r="A1710" s="9"/>
      <c r="B1710" s="51"/>
      <c r="C1710" s="51"/>
      <c r="D1710" s="10"/>
      <c r="E1710" s="9"/>
      <c r="F1710" s="9"/>
      <c r="G1710" s="11"/>
    </row>
    <row r="1711" spans="1:7">
      <c r="A1711" s="9"/>
      <c r="B1711" s="51"/>
      <c r="C1711" s="51"/>
      <c r="D1711" s="10"/>
      <c r="E1711" s="9"/>
      <c r="F1711" s="9"/>
      <c r="G1711" s="11"/>
    </row>
    <row r="1712" spans="1:7">
      <c r="A1712" s="9"/>
      <c r="B1712" s="51"/>
      <c r="C1712" s="51"/>
      <c r="D1712" s="10"/>
      <c r="E1712" s="9"/>
      <c r="F1712" s="9"/>
      <c r="G1712" s="11"/>
    </row>
    <row r="1713" spans="1:7">
      <c r="A1713" s="9"/>
      <c r="B1713" s="51"/>
      <c r="C1713" s="51"/>
      <c r="D1713" s="10"/>
      <c r="E1713" s="9"/>
      <c r="F1713" s="9"/>
      <c r="G1713" s="11"/>
    </row>
    <row r="1714" spans="1:7">
      <c r="A1714" s="9"/>
      <c r="B1714" s="51"/>
      <c r="C1714" s="51"/>
      <c r="D1714" s="10"/>
      <c r="E1714" s="9"/>
      <c r="F1714" s="9"/>
      <c r="G1714" s="11"/>
    </row>
    <row r="1715" spans="1:7">
      <c r="A1715" s="9"/>
      <c r="B1715" s="51"/>
      <c r="C1715" s="51"/>
      <c r="D1715" s="10"/>
      <c r="E1715" s="9"/>
      <c r="F1715" s="9"/>
      <c r="G1715" s="11"/>
    </row>
    <row r="1716" spans="1:7">
      <c r="A1716" s="9"/>
      <c r="B1716" s="51"/>
      <c r="C1716" s="51"/>
      <c r="D1716" s="10"/>
      <c r="E1716" s="9"/>
      <c r="F1716" s="9"/>
      <c r="G1716" s="11"/>
    </row>
    <row r="1717" spans="1:7">
      <c r="A1717" s="9"/>
      <c r="B1717" s="51"/>
      <c r="C1717" s="51"/>
      <c r="D1717" s="10"/>
      <c r="E1717" s="9"/>
      <c r="F1717" s="9"/>
      <c r="G1717" s="11"/>
    </row>
    <row r="1718" spans="1:7">
      <c r="A1718" s="9"/>
      <c r="B1718" s="51"/>
      <c r="C1718" s="51"/>
      <c r="D1718" s="10"/>
      <c r="E1718" s="9"/>
      <c r="F1718" s="9"/>
      <c r="G1718" s="11"/>
    </row>
    <row r="1719" spans="1:7">
      <c r="A1719" s="9"/>
      <c r="B1719" s="51"/>
      <c r="C1719" s="51"/>
      <c r="D1719" s="10"/>
      <c r="E1719" s="9"/>
      <c r="F1719" s="9"/>
      <c r="G1719" s="11"/>
    </row>
    <row r="1720" spans="1:7">
      <c r="A1720" s="9"/>
      <c r="B1720" s="51"/>
      <c r="C1720" s="51"/>
      <c r="D1720" s="10"/>
      <c r="E1720" s="9"/>
      <c r="F1720" s="9"/>
      <c r="G1720" s="11"/>
    </row>
    <row r="1721" spans="1:7">
      <c r="A1721" s="9"/>
      <c r="B1721" s="51"/>
      <c r="C1721" s="51"/>
      <c r="D1721" s="10"/>
      <c r="E1721" s="9"/>
      <c r="F1721" s="9"/>
      <c r="G1721" s="11"/>
    </row>
    <row r="1722" spans="1:7">
      <c r="A1722" s="9"/>
      <c r="B1722" s="51"/>
      <c r="C1722" s="51"/>
      <c r="D1722" s="10"/>
      <c r="E1722" s="9"/>
      <c r="F1722" s="9"/>
      <c r="G1722" s="11"/>
    </row>
    <row r="1723" spans="1:7">
      <c r="A1723" s="9"/>
      <c r="B1723" s="51"/>
      <c r="C1723" s="51"/>
      <c r="D1723" s="10"/>
      <c r="E1723" s="9"/>
      <c r="F1723" s="9"/>
      <c r="G1723" s="11"/>
    </row>
    <row r="1724" spans="1:7">
      <c r="A1724" s="9"/>
      <c r="B1724" s="51"/>
      <c r="C1724" s="51"/>
      <c r="D1724" s="10"/>
      <c r="E1724" s="9"/>
      <c r="F1724" s="9"/>
      <c r="G1724" s="11"/>
    </row>
    <row r="1725" spans="1:7">
      <c r="A1725" s="9"/>
      <c r="B1725" s="51"/>
      <c r="C1725" s="51"/>
      <c r="D1725" s="10"/>
      <c r="E1725" s="9"/>
      <c r="F1725" s="9"/>
      <c r="G1725" s="11"/>
    </row>
    <row r="1726" spans="1:7">
      <c r="A1726" s="9"/>
      <c r="B1726" s="51"/>
      <c r="C1726" s="51"/>
      <c r="D1726" s="10"/>
      <c r="E1726" s="9"/>
      <c r="F1726" s="9"/>
      <c r="G1726" s="11"/>
    </row>
    <row r="1727" spans="1:7">
      <c r="A1727" s="9"/>
      <c r="B1727" s="51"/>
      <c r="C1727" s="51"/>
      <c r="D1727" s="10"/>
      <c r="E1727" s="9"/>
      <c r="F1727" s="9"/>
      <c r="G1727" s="11"/>
    </row>
    <row r="1728" spans="1:7">
      <c r="A1728" s="9"/>
      <c r="B1728" s="51"/>
      <c r="C1728" s="51"/>
      <c r="D1728" s="10"/>
      <c r="E1728" s="9"/>
      <c r="F1728" s="9"/>
      <c r="G1728" s="11"/>
    </row>
    <row r="1729" spans="1:7">
      <c r="A1729" s="9"/>
      <c r="B1729" s="51"/>
      <c r="C1729" s="51"/>
      <c r="D1729" s="10"/>
      <c r="E1729" s="9"/>
      <c r="F1729" s="9"/>
      <c r="G1729" s="11"/>
    </row>
    <row r="1730" spans="1:7">
      <c r="A1730" s="9"/>
      <c r="B1730" s="51"/>
      <c r="C1730" s="51"/>
      <c r="D1730" s="10"/>
      <c r="E1730" s="9"/>
      <c r="F1730" s="9"/>
      <c r="G1730" s="11"/>
    </row>
    <row r="1731" spans="1:7">
      <c r="A1731" s="9"/>
      <c r="B1731" s="51"/>
      <c r="C1731" s="51"/>
      <c r="D1731" s="10"/>
      <c r="E1731" s="9"/>
      <c r="F1731" s="9"/>
      <c r="G1731" s="11"/>
    </row>
    <row r="1732" spans="1:7">
      <c r="A1732" s="9"/>
      <c r="B1732" s="51"/>
      <c r="C1732" s="51"/>
      <c r="D1732" s="10"/>
      <c r="E1732" s="9"/>
      <c r="F1732" s="9"/>
      <c r="G1732" s="11"/>
    </row>
    <row r="1733" spans="1:7">
      <c r="A1733" s="9"/>
      <c r="B1733" s="51"/>
      <c r="C1733" s="51"/>
      <c r="D1733" s="10"/>
      <c r="E1733" s="9"/>
      <c r="F1733" s="9"/>
      <c r="G1733" s="11"/>
    </row>
    <row r="1734" spans="1:7">
      <c r="A1734" s="9"/>
      <c r="B1734" s="51"/>
      <c r="C1734" s="51"/>
      <c r="D1734" s="10"/>
      <c r="E1734" s="9"/>
      <c r="F1734" s="9"/>
      <c r="G1734" s="11"/>
    </row>
    <row r="1735" spans="1:7">
      <c r="A1735" s="9"/>
      <c r="B1735" s="51"/>
      <c r="C1735" s="51"/>
      <c r="D1735" s="10"/>
      <c r="E1735" s="9"/>
      <c r="F1735" s="9"/>
      <c r="G1735" s="11"/>
    </row>
    <row r="1736" spans="1:7">
      <c r="A1736" s="9"/>
      <c r="B1736" s="51"/>
      <c r="C1736" s="51"/>
      <c r="D1736" s="10"/>
      <c r="E1736" s="9"/>
      <c r="F1736" s="9"/>
      <c r="G1736" s="11"/>
    </row>
    <row r="1737" spans="1:7">
      <c r="A1737" s="9"/>
      <c r="B1737" s="51"/>
      <c r="C1737" s="51"/>
      <c r="D1737" s="10"/>
      <c r="E1737" s="9"/>
      <c r="F1737" s="9"/>
      <c r="G1737" s="11"/>
    </row>
    <row r="1738" spans="1:7">
      <c r="A1738" s="9"/>
      <c r="B1738" s="51"/>
      <c r="C1738" s="51"/>
      <c r="D1738" s="10"/>
      <c r="E1738" s="9"/>
      <c r="F1738" s="9"/>
      <c r="G1738" s="11"/>
    </row>
    <row r="1739" spans="1:7">
      <c r="A1739" s="9"/>
      <c r="B1739" s="51"/>
      <c r="C1739" s="51"/>
      <c r="D1739" s="10"/>
      <c r="E1739" s="9"/>
      <c r="F1739" s="9"/>
      <c r="G1739" s="11"/>
    </row>
    <row r="1740" spans="1:7">
      <c r="A1740" s="9"/>
      <c r="B1740" s="51"/>
      <c r="C1740" s="51"/>
      <c r="D1740" s="10"/>
      <c r="E1740" s="9"/>
      <c r="F1740" s="9"/>
      <c r="G1740" s="11"/>
    </row>
    <row r="1741" spans="1:7">
      <c r="A1741" s="9"/>
      <c r="B1741" s="51"/>
      <c r="C1741" s="51"/>
      <c r="D1741" s="10"/>
      <c r="E1741" s="9"/>
      <c r="F1741" s="9"/>
      <c r="G1741" s="11"/>
    </row>
    <row r="1742" spans="1:7">
      <c r="A1742" s="9"/>
      <c r="B1742" s="51"/>
      <c r="C1742" s="51"/>
      <c r="D1742" s="10"/>
      <c r="E1742" s="9"/>
      <c r="F1742" s="9"/>
      <c r="G1742" s="11"/>
    </row>
    <row r="1743" spans="1:7">
      <c r="A1743" s="9"/>
      <c r="B1743" s="51"/>
      <c r="C1743" s="51"/>
      <c r="D1743" s="10"/>
      <c r="E1743" s="9"/>
      <c r="F1743" s="9"/>
      <c r="G1743" s="11"/>
    </row>
    <row r="1744" spans="1:7">
      <c r="A1744" s="9"/>
      <c r="B1744" s="51"/>
      <c r="C1744" s="51"/>
      <c r="D1744" s="10"/>
      <c r="E1744" s="9"/>
      <c r="F1744" s="9"/>
      <c r="G1744" s="11"/>
    </row>
    <row r="1745" spans="1:7">
      <c r="A1745" s="9"/>
      <c r="B1745" s="51"/>
      <c r="C1745" s="51"/>
      <c r="D1745" s="10"/>
      <c r="E1745" s="9"/>
      <c r="F1745" s="9"/>
      <c r="G1745" s="11"/>
    </row>
    <row r="1746" spans="1:7">
      <c r="A1746" s="9"/>
      <c r="B1746" s="51"/>
      <c r="C1746" s="51"/>
      <c r="D1746" s="10"/>
      <c r="E1746" s="9"/>
      <c r="F1746" s="9"/>
      <c r="G1746" s="11"/>
    </row>
    <row r="1747" spans="1:7">
      <c r="A1747" s="9"/>
      <c r="B1747" s="51"/>
      <c r="C1747" s="51"/>
      <c r="D1747" s="10"/>
      <c r="E1747" s="9"/>
      <c r="F1747" s="9"/>
      <c r="G1747" s="11"/>
    </row>
    <row r="1748" spans="1:7">
      <c r="A1748" s="9"/>
      <c r="B1748" s="51"/>
      <c r="C1748" s="51"/>
      <c r="D1748" s="10"/>
      <c r="E1748" s="9"/>
      <c r="F1748" s="9"/>
      <c r="G1748" s="11"/>
    </row>
    <row r="1749" spans="1:7">
      <c r="A1749" s="9"/>
      <c r="B1749" s="51"/>
      <c r="C1749" s="51"/>
      <c r="D1749" s="10"/>
      <c r="E1749" s="9"/>
      <c r="F1749" s="9"/>
      <c r="G1749" s="11"/>
    </row>
    <row r="1750" spans="1:7">
      <c r="A1750" s="9"/>
      <c r="B1750" s="51"/>
      <c r="C1750" s="51"/>
      <c r="D1750" s="10"/>
      <c r="E1750" s="9"/>
      <c r="F1750" s="9"/>
      <c r="G1750" s="11"/>
    </row>
    <row r="1751" spans="1:7">
      <c r="A1751" s="9"/>
      <c r="B1751" s="51"/>
      <c r="C1751" s="51"/>
      <c r="D1751" s="10"/>
      <c r="E1751" s="9"/>
      <c r="F1751" s="9"/>
      <c r="G1751" s="11"/>
    </row>
    <row r="1752" spans="1:7">
      <c r="A1752" s="9"/>
      <c r="B1752" s="51"/>
      <c r="C1752" s="51"/>
      <c r="D1752" s="10"/>
      <c r="E1752" s="9"/>
      <c r="F1752" s="9"/>
      <c r="G1752" s="11"/>
    </row>
    <row r="1753" spans="1:7">
      <c r="A1753" s="9"/>
      <c r="B1753" s="51"/>
      <c r="C1753" s="51"/>
      <c r="D1753" s="10"/>
      <c r="E1753" s="9"/>
      <c r="F1753" s="9"/>
      <c r="G1753" s="11"/>
    </row>
    <row r="1754" spans="1:7">
      <c r="A1754" s="9"/>
      <c r="B1754" s="51"/>
      <c r="C1754" s="51"/>
      <c r="D1754" s="10"/>
      <c r="E1754" s="9"/>
      <c r="F1754" s="9"/>
      <c r="G1754" s="11"/>
    </row>
    <row r="1755" spans="1:7">
      <c r="A1755" s="9"/>
      <c r="B1755" s="51"/>
      <c r="C1755" s="51"/>
      <c r="D1755" s="10"/>
      <c r="E1755" s="9"/>
      <c r="F1755" s="9"/>
      <c r="G1755" s="11"/>
    </row>
    <row r="1756" spans="1:7">
      <c r="A1756" s="9"/>
      <c r="B1756" s="51"/>
      <c r="C1756" s="51"/>
      <c r="D1756" s="10"/>
      <c r="E1756" s="9"/>
      <c r="F1756" s="9"/>
      <c r="G1756" s="11"/>
    </row>
    <row r="1757" spans="1:7">
      <c r="A1757" s="9"/>
      <c r="B1757" s="51"/>
      <c r="C1757" s="51"/>
      <c r="D1757" s="10"/>
      <c r="E1757" s="9"/>
      <c r="F1757" s="9"/>
      <c r="G1757" s="11"/>
    </row>
    <row r="1758" spans="1:7">
      <c r="A1758" s="9"/>
      <c r="B1758" s="51"/>
      <c r="C1758" s="51"/>
      <c r="D1758" s="10"/>
      <c r="E1758" s="9"/>
      <c r="F1758" s="9"/>
      <c r="G1758" s="11"/>
    </row>
    <row r="1759" spans="1:7">
      <c r="A1759" s="9"/>
      <c r="B1759" s="51"/>
      <c r="C1759" s="51"/>
      <c r="D1759" s="10"/>
      <c r="E1759" s="9"/>
      <c r="F1759" s="9"/>
      <c r="G1759" s="11"/>
    </row>
    <row r="1760" spans="1:7">
      <c r="A1760" s="9"/>
      <c r="B1760" s="51"/>
      <c r="C1760" s="51"/>
      <c r="D1760" s="10"/>
      <c r="E1760" s="9"/>
      <c r="F1760" s="9"/>
      <c r="G1760" s="11"/>
    </row>
    <row r="1761" spans="1:7">
      <c r="A1761" s="9"/>
      <c r="B1761" s="51"/>
      <c r="C1761" s="51"/>
      <c r="D1761" s="10"/>
      <c r="E1761" s="9"/>
      <c r="F1761" s="9"/>
      <c r="G1761" s="11"/>
    </row>
    <row r="1762" spans="1:7">
      <c r="A1762" s="9"/>
      <c r="B1762" s="51"/>
      <c r="C1762" s="51"/>
      <c r="D1762" s="10"/>
      <c r="E1762" s="9"/>
      <c r="F1762" s="9"/>
      <c r="G1762" s="11"/>
    </row>
    <row r="1763" spans="1:7">
      <c r="A1763" s="9"/>
      <c r="B1763" s="51"/>
      <c r="C1763" s="51"/>
      <c r="D1763" s="10"/>
      <c r="E1763" s="9"/>
      <c r="F1763" s="9"/>
      <c r="G1763" s="11"/>
    </row>
    <row r="1764" spans="1:7">
      <c r="A1764" s="9"/>
      <c r="B1764" s="51"/>
      <c r="C1764" s="51"/>
      <c r="D1764" s="10"/>
      <c r="E1764" s="9"/>
      <c r="F1764" s="9"/>
      <c r="G1764" s="11"/>
    </row>
    <row r="1765" spans="1:7">
      <c r="A1765" s="9"/>
      <c r="B1765" s="51"/>
      <c r="C1765" s="51"/>
      <c r="D1765" s="10"/>
      <c r="E1765" s="9"/>
      <c r="F1765" s="9"/>
      <c r="G1765" s="11"/>
    </row>
    <row r="1766" spans="1:7">
      <c r="A1766" s="9"/>
      <c r="B1766" s="51"/>
      <c r="C1766" s="51"/>
      <c r="D1766" s="10"/>
      <c r="E1766" s="9"/>
      <c r="F1766" s="9"/>
      <c r="G1766" s="11"/>
    </row>
    <row r="1767" spans="1:7">
      <c r="A1767" s="9"/>
      <c r="B1767" s="51"/>
      <c r="C1767" s="51"/>
      <c r="D1767" s="10"/>
      <c r="E1767" s="9"/>
      <c r="F1767" s="9"/>
      <c r="G1767" s="11"/>
    </row>
    <row r="1768" spans="1:7">
      <c r="A1768" s="9"/>
      <c r="B1768" s="51"/>
      <c r="C1768" s="51"/>
      <c r="D1768" s="10"/>
      <c r="E1768" s="9"/>
      <c r="F1768" s="9"/>
      <c r="G1768" s="11"/>
    </row>
    <row r="1769" spans="1:7">
      <c r="A1769" s="9"/>
      <c r="B1769" s="51"/>
      <c r="C1769" s="51"/>
      <c r="D1769" s="10"/>
      <c r="E1769" s="9"/>
      <c r="F1769" s="9"/>
      <c r="G1769" s="11"/>
    </row>
    <row r="1770" spans="1:7">
      <c r="A1770" s="9"/>
      <c r="B1770" s="51"/>
      <c r="C1770" s="51"/>
      <c r="D1770" s="10"/>
      <c r="E1770" s="9"/>
      <c r="F1770" s="9"/>
      <c r="G1770" s="11"/>
    </row>
    <row r="1771" spans="1:7">
      <c r="A1771" s="9"/>
      <c r="B1771" s="51"/>
      <c r="C1771" s="51"/>
      <c r="D1771" s="10"/>
      <c r="E1771" s="9"/>
      <c r="F1771" s="9"/>
      <c r="G1771" s="11"/>
    </row>
    <row r="1772" spans="1:7">
      <c r="A1772" s="9"/>
      <c r="B1772" s="51"/>
      <c r="C1772" s="51"/>
      <c r="D1772" s="10"/>
      <c r="E1772" s="9"/>
      <c r="F1772" s="9"/>
      <c r="G1772" s="11"/>
    </row>
    <row r="1773" spans="1:7">
      <c r="A1773" s="9"/>
      <c r="B1773" s="51"/>
      <c r="C1773" s="51"/>
      <c r="D1773" s="10"/>
      <c r="E1773" s="9"/>
      <c r="F1773" s="9"/>
      <c r="G1773" s="11"/>
    </row>
    <row r="1774" spans="1:7">
      <c r="A1774" s="9"/>
      <c r="B1774" s="51"/>
      <c r="C1774" s="51"/>
      <c r="D1774" s="10"/>
      <c r="E1774" s="9"/>
      <c r="F1774" s="9"/>
      <c r="G1774" s="11"/>
    </row>
    <row r="1775" spans="1:7">
      <c r="A1775" s="9"/>
      <c r="B1775" s="51"/>
      <c r="C1775" s="51"/>
      <c r="D1775" s="10"/>
      <c r="E1775" s="9"/>
      <c r="F1775" s="9"/>
      <c r="G1775" s="11"/>
    </row>
    <row r="1776" spans="1:7">
      <c r="A1776" s="9"/>
      <c r="B1776" s="51"/>
      <c r="C1776" s="51"/>
      <c r="D1776" s="10"/>
      <c r="E1776" s="9"/>
      <c r="F1776" s="9"/>
      <c r="G1776" s="11"/>
    </row>
    <row r="1777" spans="1:7">
      <c r="A1777" s="9"/>
      <c r="B1777" s="51"/>
      <c r="C1777" s="51"/>
      <c r="D1777" s="10"/>
      <c r="E1777" s="9"/>
      <c r="F1777" s="9"/>
      <c r="G1777" s="11"/>
    </row>
    <row r="1778" spans="1:7">
      <c r="A1778" s="9"/>
      <c r="B1778" s="51"/>
      <c r="C1778" s="51"/>
      <c r="D1778" s="10"/>
      <c r="E1778" s="9"/>
      <c r="F1778" s="9"/>
      <c r="G1778" s="11"/>
    </row>
    <row r="1779" spans="1:7">
      <c r="A1779" s="9"/>
      <c r="B1779" s="51"/>
      <c r="C1779" s="51"/>
      <c r="D1779" s="10"/>
      <c r="E1779" s="9"/>
      <c r="F1779" s="9"/>
      <c r="G1779" s="11"/>
    </row>
    <row r="1780" spans="1:7">
      <c r="A1780" s="9"/>
      <c r="B1780" s="51"/>
      <c r="C1780" s="51"/>
      <c r="D1780" s="10"/>
      <c r="E1780" s="9"/>
      <c r="F1780" s="9"/>
      <c r="G1780" s="11"/>
    </row>
    <row r="1781" spans="1:7">
      <c r="A1781" s="9"/>
      <c r="B1781" s="51"/>
      <c r="C1781" s="51"/>
      <c r="D1781" s="10"/>
      <c r="E1781" s="9"/>
      <c r="F1781" s="9"/>
      <c r="G1781" s="11"/>
    </row>
    <row r="1782" spans="1:7">
      <c r="A1782" s="9"/>
      <c r="B1782" s="51"/>
      <c r="C1782" s="51"/>
      <c r="D1782" s="10"/>
      <c r="E1782" s="9"/>
      <c r="F1782" s="9"/>
      <c r="G1782" s="11"/>
    </row>
    <row r="1783" spans="1:7">
      <c r="A1783" s="9"/>
      <c r="B1783" s="51"/>
      <c r="C1783" s="51"/>
      <c r="D1783" s="10"/>
      <c r="E1783" s="9"/>
      <c r="F1783" s="9"/>
      <c r="G1783" s="11"/>
    </row>
    <row r="1784" spans="1:7">
      <c r="A1784" s="9"/>
      <c r="B1784" s="51"/>
      <c r="C1784" s="51"/>
      <c r="D1784" s="10"/>
      <c r="E1784" s="9"/>
      <c r="F1784" s="9"/>
      <c r="G1784" s="11"/>
    </row>
    <row r="1785" spans="1:7">
      <c r="A1785" s="9"/>
      <c r="B1785" s="51"/>
      <c r="C1785" s="51"/>
      <c r="D1785" s="10"/>
      <c r="E1785" s="9"/>
      <c r="F1785" s="9"/>
      <c r="G1785" s="11"/>
    </row>
    <row r="1786" spans="1:7">
      <c r="A1786" s="9"/>
      <c r="B1786" s="51"/>
      <c r="C1786" s="51"/>
      <c r="D1786" s="10"/>
      <c r="E1786" s="9"/>
      <c r="F1786" s="9"/>
      <c r="G1786" s="11"/>
    </row>
    <row r="1787" spans="1:7">
      <c r="A1787" s="9"/>
      <c r="B1787" s="51"/>
      <c r="C1787" s="51"/>
      <c r="D1787" s="10"/>
      <c r="E1787" s="9"/>
      <c r="F1787" s="9"/>
      <c r="G1787" s="11"/>
    </row>
    <row r="1788" spans="1:7">
      <c r="A1788" s="9"/>
      <c r="B1788" s="51"/>
      <c r="C1788" s="51"/>
      <c r="D1788" s="10"/>
      <c r="E1788" s="9"/>
      <c r="F1788" s="9"/>
      <c r="G1788" s="11"/>
    </row>
    <row r="1789" spans="1:7">
      <c r="A1789" s="9"/>
      <c r="B1789" s="51"/>
      <c r="C1789" s="51"/>
      <c r="D1789" s="10"/>
      <c r="E1789" s="9"/>
      <c r="F1789" s="9"/>
      <c r="G1789" s="11"/>
    </row>
    <row r="1790" spans="1:7">
      <c r="A1790" s="9"/>
      <c r="B1790" s="51"/>
      <c r="C1790" s="51"/>
      <c r="D1790" s="10"/>
      <c r="E1790" s="9"/>
      <c r="F1790" s="9"/>
      <c r="G1790" s="11"/>
    </row>
    <row r="1791" spans="1:7">
      <c r="A1791" s="9"/>
      <c r="B1791" s="51"/>
      <c r="C1791" s="51"/>
      <c r="D1791" s="10"/>
      <c r="E1791" s="9"/>
      <c r="F1791" s="9"/>
      <c r="G1791" s="11"/>
    </row>
    <row r="1792" spans="1:7">
      <c r="A1792" s="9"/>
      <c r="B1792" s="51"/>
      <c r="C1792" s="51"/>
      <c r="D1792" s="10"/>
      <c r="E1792" s="9"/>
      <c r="F1792" s="9"/>
      <c r="G1792" s="11"/>
    </row>
    <row r="1793" spans="1:7">
      <c r="A1793" s="9"/>
      <c r="B1793" s="51"/>
      <c r="C1793" s="51"/>
      <c r="D1793" s="10"/>
      <c r="E1793" s="9"/>
      <c r="F1793" s="9"/>
      <c r="G1793" s="11"/>
    </row>
    <row r="1794" spans="1:7">
      <c r="A1794" s="9"/>
      <c r="B1794" s="51"/>
      <c r="C1794" s="51"/>
      <c r="D1794" s="10"/>
      <c r="E1794" s="9"/>
      <c r="F1794" s="9"/>
      <c r="G1794" s="11"/>
    </row>
    <row r="1795" spans="1:7">
      <c r="A1795" s="9"/>
      <c r="B1795" s="51"/>
      <c r="C1795" s="51"/>
      <c r="D1795" s="10"/>
      <c r="E1795" s="9"/>
      <c r="F1795" s="9"/>
      <c r="G1795" s="11"/>
    </row>
    <row r="1796" spans="1:7">
      <c r="A1796" s="9"/>
      <c r="B1796" s="51"/>
      <c r="C1796" s="51"/>
      <c r="D1796" s="10"/>
      <c r="E1796" s="9"/>
      <c r="F1796" s="9"/>
      <c r="G1796" s="11"/>
    </row>
    <row r="1797" spans="1:7">
      <c r="A1797" s="9"/>
      <c r="B1797" s="51"/>
      <c r="C1797" s="51"/>
      <c r="D1797" s="10"/>
      <c r="E1797" s="9"/>
      <c r="F1797" s="9"/>
      <c r="G1797" s="11"/>
    </row>
    <row r="1798" spans="1:7">
      <c r="A1798" s="9"/>
      <c r="B1798" s="51"/>
      <c r="C1798" s="51"/>
      <c r="D1798" s="10"/>
      <c r="E1798" s="9"/>
      <c r="F1798" s="9"/>
      <c r="G1798" s="11"/>
    </row>
    <row r="1799" spans="1:7">
      <c r="A1799" s="9"/>
      <c r="B1799" s="51"/>
      <c r="C1799" s="51"/>
      <c r="D1799" s="10"/>
      <c r="E1799" s="9"/>
      <c r="F1799" s="9"/>
      <c r="G1799" s="11"/>
    </row>
    <row r="1800" spans="1:7">
      <c r="A1800" s="9"/>
      <c r="B1800" s="51"/>
      <c r="C1800" s="51"/>
      <c r="D1800" s="10"/>
      <c r="E1800" s="9"/>
      <c r="F1800" s="9"/>
      <c r="G1800" s="11"/>
    </row>
    <row r="1801" spans="1:7">
      <c r="A1801" s="9"/>
      <c r="B1801" s="51"/>
      <c r="C1801" s="51"/>
      <c r="D1801" s="10"/>
      <c r="E1801" s="9"/>
      <c r="F1801" s="9"/>
      <c r="G1801" s="11"/>
    </row>
    <row r="1802" spans="1:7">
      <c r="A1802" s="9"/>
      <c r="B1802" s="51"/>
      <c r="C1802" s="51"/>
      <c r="D1802" s="10"/>
      <c r="E1802" s="9"/>
      <c r="F1802" s="9"/>
      <c r="G1802" s="11"/>
    </row>
    <row r="1803" spans="1:7">
      <c r="A1803" s="9"/>
      <c r="B1803" s="51"/>
      <c r="C1803" s="51"/>
      <c r="D1803" s="10"/>
      <c r="E1803" s="9"/>
      <c r="F1803" s="9"/>
      <c r="G1803" s="11"/>
    </row>
    <row r="1804" spans="1:7">
      <c r="A1804" s="9"/>
      <c r="B1804" s="51"/>
      <c r="C1804" s="51"/>
      <c r="D1804" s="10"/>
      <c r="E1804" s="9"/>
      <c r="F1804" s="9"/>
      <c r="G1804" s="11"/>
    </row>
    <row r="1805" spans="1:7">
      <c r="A1805" s="9"/>
      <c r="B1805" s="51"/>
      <c r="C1805" s="51"/>
      <c r="D1805" s="10"/>
      <c r="E1805" s="9"/>
      <c r="F1805" s="9"/>
      <c r="G1805" s="11"/>
    </row>
    <row r="1806" spans="1:7">
      <c r="A1806" s="9"/>
      <c r="B1806" s="51"/>
      <c r="C1806" s="51"/>
      <c r="D1806" s="10"/>
      <c r="E1806" s="9"/>
      <c r="F1806" s="9"/>
      <c r="G1806" s="11"/>
    </row>
    <row r="1807" spans="1:7">
      <c r="A1807" s="9"/>
      <c r="B1807" s="51"/>
      <c r="C1807" s="51"/>
      <c r="D1807" s="10"/>
      <c r="E1807" s="9"/>
      <c r="F1807" s="9"/>
      <c r="G1807" s="11"/>
    </row>
    <row r="1808" spans="1:7">
      <c r="A1808" s="9"/>
      <c r="B1808" s="51"/>
      <c r="C1808" s="51"/>
      <c r="D1808" s="10"/>
      <c r="E1808" s="9"/>
      <c r="F1808" s="9"/>
      <c r="G1808" s="11"/>
    </row>
    <row r="1809" spans="1:7">
      <c r="A1809" s="9"/>
      <c r="B1809" s="51"/>
      <c r="C1809" s="51"/>
      <c r="D1809" s="10"/>
      <c r="E1809" s="9"/>
      <c r="F1809" s="9"/>
      <c r="G1809" s="11"/>
    </row>
    <row r="1810" spans="1:7">
      <c r="A1810" s="9"/>
      <c r="B1810" s="51"/>
      <c r="C1810" s="51"/>
      <c r="D1810" s="10"/>
      <c r="E1810" s="9"/>
      <c r="F1810" s="9"/>
      <c r="G1810" s="11"/>
    </row>
    <row r="1811" spans="1:7">
      <c r="A1811" s="9"/>
      <c r="B1811" s="51"/>
      <c r="C1811" s="51"/>
      <c r="D1811" s="10"/>
      <c r="E1811" s="9"/>
      <c r="F1811" s="9"/>
      <c r="G1811" s="11"/>
    </row>
    <row r="1812" spans="1:7">
      <c r="A1812" s="9"/>
      <c r="B1812" s="51"/>
      <c r="C1812" s="51"/>
      <c r="D1812" s="10"/>
      <c r="E1812" s="9"/>
      <c r="F1812" s="9"/>
      <c r="G1812" s="11"/>
    </row>
    <row r="1813" spans="1:7">
      <c r="A1813" s="9"/>
      <c r="B1813" s="51"/>
      <c r="C1813" s="51"/>
      <c r="D1813" s="10"/>
      <c r="E1813" s="9"/>
      <c r="F1813" s="9"/>
      <c r="G1813" s="11"/>
    </row>
    <row r="1814" spans="1:7">
      <c r="A1814" s="9"/>
      <c r="B1814" s="51"/>
      <c r="C1814" s="51"/>
      <c r="D1814" s="10"/>
      <c r="E1814" s="9"/>
      <c r="F1814" s="9"/>
      <c r="G1814" s="11"/>
    </row>
    <row r="1815" spans="1:7">
      <c r="A1815" s="9"/>
      <c r="B1815" s="51"/>
      <c r="C1815" s="51"/>
      <c r="D1815" s="10"/>
      <c r="E1815" s="9"/>
      <c r="F1815" s="9"/>
      <c r="G1815" s="11"/>
    </row>
    <row r="1816" spans="1:7">
      <c r="A1816" s="9"/>
      <c r="B1816" s="51"/>
      <c r="C1816" s="51"/>
      <c r="D1816" s="10"/>
      <c r="E1816" s="9"/>
      <c r="F1816" s="9"/>
      <c r="G1816" s="11"/>
    </row>
    <row r="1817" spans="1:7">
      <c r="A1817" s="9"/>
      <c r="B1817" s="51"/>
      <c r="C1817" s="51"/>
      <c r="D1817" s="10"/>
      <c r="E1817" s="9"/>
      <c r="F1817" s="9"/>
      <c r="G1817" s="11"/>
    </row>
    <row r="1818" spans="1:7">
      <c r="A1818" s="9"/>
      <c r="B1818" s="51"/>
      <c r="C1818" s="51"/>
      <c r="D1818" s="10"/>
      <c r="E1818" s="9"/>
      <c r="F1818" s="9"/>
      <c r="G1818" s="11"/>
    </row>
    <row r="1819" spans="1:7">
      <c r="A1819" s="9"/>
      <c r="B1819" s="51"/>
      <c r="C1819" s="51"/>
      <c r="D1819" s="10"/>
      <c r="E1819" s="9"/>
      <c r="F1819" s="9"/>
      <c r="G1819" s="11"/>
    </row>
    <row r="1820" spans="1:7">
      <c r="A1820" s="9"/>
      <c r="B1820" s="51"/>
      <c r="C1820" s="51"/>
      <c r="D1820" s="10"/>
      <c r="E1820" s="9"/>
      <c r="F1820" s="9"/>
      <c r="G1820" s="11"/>
    </row>
    <row r="1821" spans="1:7">
      <c r="A1821" s="9"/>
      <c r="B1821" s="51"/>
      <c r="C1821" s="51"/>
      <c r="D1821" s="10"/>
      <c r="E1821" s="9"/>
      <c r="F1821" s="9"/>
      <c r="G1821" s="11"/>
    </row>
    <row r="1822" spans="1:7">
      <c r="A1822" s="9"/>
      <c r="B1822" s="51"/>
      <c r="C1822" s="51"/>
      <c r="D1822" s="10"/>
      <c r="E1822" s="9"/>
      <c r="F1822" s="9"/>
      <c r="G1822" s="11"/>
    </row>
    <row r="1823" spans="1:7">
      <c r="A1823" s="9"/>
      <c r="B1823" s="51"/>
      <c r="C1823" s="51"/>
      <c r="D1823" s="10"/>
      <c r="E1823" s="9"/>
      <c r="F1823" s="9"/>
      <c r="G1823" s="11"/>
    </row>
    <row r="1824" spans="1:7">
      <c r="A1824" s="9"/>
      <c r="B1824" s="51"/>
      <c r="C1824" s="51"/>
      <c r="D1824" s="10"/>
      <c r="E1824" s="9"/>
      <c r="F1824" s="9"/>
      <c r="G1824" s="11"/>
    </row>
    <row r="1825" spans="1:7">
      <c r="A1825" s="9"/>
      <c r="B1825" s="51"/>
      <c r="C1825" s="51"/>
      <c r="D1825" s="10"/>
      <c r="E1825" s="9"/>
      <c r="F1825" s="9"/>
      <c r="G1825" s="11"/>
    </row>
    <row r="1826" spans="1:7">
      <c r="A1826" s="9"/>
      <c r="B1826" s="51"/>
      <c r="C1826" s="51"/>
      <c r="D1826" s="10"/>
      <c r="E1826" s="9"/>
      <c r="F1826" s="9"/>
      <c r="G1826" s="11"/>
    </row>
    <row r="1827" spans="1:7">
      <c r="A1827" s="9"/>
      <c r="B1827" s="51"/>
      <c r="C1827" s="51"/>
      <c r="D1827" s="10"/>
      <c r="E1827" s="9"/>
      <c r="F1827" s="9"/>
      <c r="G1827" s="11"/>
    </row>
    <row r="1828" spans="1:7">
      <c r="A1828" s="9"/>
      <c r="B1828" s="51"/>
      <c r="C1828" s="51"/>
      <c r="D1828" s="10"/>
      <c r="E1828" s="9"/>
      <c r="F1828" s="9"/>
      <c r="G1828" s="11"/>
    </row>
    <row r="1829" spans="1:7">
      <c r="A1829" s="9"/>
      <c r="B1829" s="51"/>
      <c r="C1829" s="51"/>
      <c r="D1829" s="10"/>
      <c r="E1829" s="9"/>
      <c r="F1829" s="9"/>
      <c r="G1829" s="11"/>
    </row>
    <row r="1830" spans="1:7">
      <c r="A1830" s="9"/>
      <c r="B1830" s="51"/>
      <c r="C1830" s="51"/>
      <c r="D1830" s="10"/>
      <c r="E1830" s="9"/>
      <c r="F1830" s="9"/>
      <c r="G1830" s="11"/>
    </row>
    <row r="1831" spans="1:7">
      <c r="A1831" s="9"/>
      <c r="B1831" s="51"/>
      <c r="C1831" s="51"/>
      <c r="D1831" s="10"/>
      <c r="E1831" s="9"/>
      <c r="F1831" s="9"/>
      <c r="G1831" s="11"/>
    </row>
    <row r="1832" spans="1:7">
      <c r="A1832" s="9"/>
      <c r="B1832" s="51"/>
      <c r="C1832" s="51"/>
      <c r="D1832" s="10"/>
      <c r="E1832" s="9"/>
      <c r="F1832" s="9"/>
      <c r="G1832" s="11"/>
    </row>
    <row r="1833" spans="1:7">
      <c r="A1833" s="9"/>
      <c r="B1833" s="51"/>
      <c r="C1833" s="51"/>
      <c r="D1833" s="10"/>
      <c r="E1833" s="9"/>
      <c r="F1833" s="9"/>
      <c r="G1833" s="11"/>
    </row>
    <row r="1834" spans="1:7">
      <c r="A1834" s="9"/>
      <c r="B1834" s="51"/>
      <c r="C1834" s="51"/>
      <c r="D1834" s="10"/>
      <c r="E1834" s="9"/>
      <c r="F1834" s="9"/>
      <c r="G1834" s="11"/>
    </row>
    <row r="1835" spans="1:7">
      <c r="A1835" s="9"/>
      <c r="B1835" s="51"/>
      <c r="C1835" s="51"/>
      <c r="D1835" s="10"/>
      <c r="E1835" s="9"/>
      <c r="F1835" s="9"/>
      <c r="G1835" s="11"/>
    </row>
    <row r="1836" spans="1:7">
      <c r="A1836" s="9"/>
      <c r="B1836" s="51"/>
      <c r="C1836" s="51"/>
      <c r="D1836" s="10"/>
      <c r="E1836" s="9"/>
      <c r="F1836" s="9"/>
      <c r="G1836" s="11"/>
    </row>
    <row r="1837" spans="1:7">
      <c r="A1837" s="9"/>
      <c r="B1837" s="51"/>
      <c r="C1837" s="51"/>
      <c r="D1837" s="10"/>
      <c r="E1837" s="9"/>
      <c r="F1837" s="9"/>
      <c r="G1837" s="11"/>
    </row>
    <row r="1838" spans="1:7">
      <c r="A1838" s="9"/>
      <c r="B1838" s="51"/>
      <c r="C1838" s="51"/>
      <c r="D1838" s="10"/>
      <c r="E1838" s="9"/>
      <c r="F1838" s="9"/>
      <c r="G1838" s="11"/>
    </row>
    <row r="1839" spans="1:7">
      <c r="A1839" s="9"/>
      <c r="B1839" s="51"/>
      <c r="C1839" s="51"/>
      <c r="D1839" s="10"/>
      <c r="E1839" s="9"/>
      <c r="F1839" s="9"/>
      <c r="G1839" s="11"/>
    </row>
    <row r="1840" spans="1:7">
      <c r="A1840" s="9"/>
      <c r="B1840" s="51"/>
      <c r="C1840" s="51"/>
      <c r="D1840" s="10"/>
      <c r="E1840" s="9"/>
      <c r="F1840" s="9"/>
      <c r="G1840" s="11"/>
    </row>
    <row r="1841" spans="1:7">
      <c r="A1841" s="9"/>
      <c r="B1841" s="51"/>
      <c r="C1841" s="51"/>
      <c r="D1841" s="10"/>
      <c r="E1841" s="9"/>
      <c r="F1841" s="9"/>
      <c r="G1841" s="11"/>
    </row>
    <row r="1842" spans="1:7">
      <c r="A1842" s="9"/>
      <c r="B1842" s="51"/>
      <c r="C1842" s="51"/>
      <c r="D1842" s="10"/>
      <c r="E1842" s="9"/>
      <c r="F1842" s="9"/>
      <c r="G1842" s="11"/>
    </row>
    <row r="1843" spans="1:7">
      <c r="A1843" s="9"/>
      <c r="B1843" s="51"/>
      <c r="C1843" s="51"/>
      <c r="D1843" s="10"/>
      <c r="E1843" s="9"/>
      <c r="F1843" s="9"/>
      <c r="G1843" s="11"/>
    </row>
    <row r="1844" spans="1:7">
      <c r="A1844" s="9"/>
      <c r="B1844" s="51"/>
      <c r="C1844" s="51"/>
      <c r="D1844" s="10"/>
      <c r="E1844" s="9"/>
      <c r="F1844" s="9"/>
      <c r="G1844" s="11"/>
    </row>
    <row r="1845" spans="1:7">
      <c r="A1845" s="9"/>
      <c r="B1845" s="51"/>
      <c r="C1845" s="51"/>
      <c r="D1845" s="10"/>
      <c r="E1845" s="9"/>
      <c r="F1845" s="9"/>
      <c r="G1845" s="11"/>
    </row>
    <row r="1846" spans="1:7">
      <c r="A1846" s="9"/>
      <c r="B1846" s="51"/>
      <c r="C1846" s="51"/>
      <c r="D1846" s="10"/>
      <c r="E1846" s="9"/>
      <c r="F1846" s="9"/>
      <c r="G1846" s="11"/>
    </row>
    <row r="1847" spans="1:7">
      <c r="A1847" s="9"/>
      <c r="B1847" s="51"/>
      <c r="C1847" s="51"/>
      <c r="D1847" s="10"/>
      <c r="E1847" s="9"/>
      <c r="F1847" s="9"/>
      <c r="G1847" s="11"/>
    </row>
    <row r="1848" spans="1:7">
      <c r="A1848" s="9"/>
      <c r="B1848" s="51"/>
      <c r="C1848" s="51"/>
      <c r="D1848" s="10"/>
      <c r="E1848" s="9"/>
      <c r="F1848" s="9"/>
      <c r="G1848" s="11"/>
    </row>
    <row r="1849" spans="1:7">
      <c r="A1849" s="9"/>
      <c r="B1849" s="51"/>
      <c r="C1849" s="51"/>
      <c r="D1849" s="10"/>
      <c r="E1849" s="9"/>
      <c r="F1849" s="9"/>
      <c r="G1849" s="11"/>
    </row>
    <row r="1850" spans="1:7">
      <c r="A1850" s="9"/>
      <c r="B1850" s="51"/>
      <c r="C1850" s="51"/>
      <c r="D1850" s="10"/>
      <c r="E1850" s="9"/>
      <c r="F1850" s="9"/>
      <c r="G1850" s="11"/>
    </row>
    <row r="1851" spans="1:7">
      <c r="A1851" s="9"/>
      <c r="B1851" s="51"/>
      <c r="C1851" s="51"/>
      <c r="D1851" s="10"/>
      <c r="E1851" s="9"/>
      <c r="F1851" s="9"/>
      <c r="G1851" s="11"/>
    </row>
    <row r="1852" spans="1:7">
      <c r="A1852" s="9"/>
      <c r="B1852" s="51"/>
      <c r="C1852" s="51"/>
      <c r="D1852" s="10"/>
      <c r="E1852" s="9"/>
      <c r="F1852" s="9"/>
      <c r="G1852" s="11"/>
    </row>
    <row r="1853" spans="1:7">
      <c r="A1853" s="9"/>
      <c r="B1853" s="51"/>
      <c r="C1853" s="51"/>
      <c r="D1853" s="10"/>
      <c r="E1853" s="9"/>
      <c r="F1853" s="9"/>
      <c r="G1853" s="11"/>
    </row>
    <row r="1854" spans="1:7">
      <c r="A1854" s="9"/>
      <c r="B1854" s="51"/>
      <c r="C1854" s="51"/>
      <c r="D1854" s="10"/>
      <c r="E1854" s="9"/>
      <c r="F1854" s="9"/>
      <c r="G1854" s="11"/>
    </row>
    <row r="1855" spans="1:7">
      <c r="A1855" s="9"/>
      <c r="B1855" s="51"/>
      <c r="C1855" s="51"/>
      <c r="D1855" s="10"/>
      <c r="E1855" s="9"/>
      <c r="F1855" s="9"/>
      <c r="G1855" s="11"/>
    </row>
    <row r="1856" spans="1:7">
      <c r="A1856" s="9"/>
      <c r="B1856" s="51"/>
      <c r="C1856" s="51"/>
      <c r="D1856" s="10"/>
      <c r="E1856" s="9"/>
      <c r="F1856" s="9"/>
      <c r="G1856" s="11"/>
    </row>
    <row r="1857" spans="1:7">
      <c r="A1857" s="9"/>
      <c r="B1857" s="51"/>
      <c r="C1857" s="51"/>
      <c r="D1857" s="10"/>
      <c r="E1857" s="9"/>
      <c r="F1857" s="9"/>
      <c r="G1857" s="11"/>
    </row>
    <row r="1858" spans="1:7">
      <c r="A1858" s="9"/>
      <c r="B1858" s="51"/>
      <c r="C1858" s="51"/>
      <c r="D1858" s="10"/>
      <c r="E1858" s="9"/>
      <c r="F1858" s="9"/>
      <c r="G1858" s="11"/>
    </row>
    <row r="1859" spans="1:7">
      <c r="A1859" s="9"/>
      <c r="B1859" s="51"/>
      <c r="C1859" s="51"/>
      <c r="D1859" s="10"/>
      <c r="E1859" s="9"/>
      <c r="F1859" s="9"/>
      <c r="G1859" s="11"/>
    </row>
    <row r="1860" spans="1:7">
      <c r="A1860" s="9"/>
      <c r="B1860" s="51"/>
      <c r="C1860" s="51"/>
      <c r="D1860" s="10"/>
      <c r="E1860" s="9"/>
      <c r="F1860" s="9"/>
      <c r="G1860" s="11"/>
    </row>
    <row r="1861" spans="1:7">
      <c r="A1861" s="9"/>
      <c r="B1861" s="51"/>
      <c r="C1861" s="51"/>
      <c r="D1861" s="10"/>
      <c r="E1861" s="9"/>
      <c r="F1861" s="9"/>
      <c r="G1861" s="11"/>
    </row>
    <row r="1862" spans="1:7">
      <c r="A1862" s="9"/>
      <c r="B1862" s="51"/>
      <c r="C1862" s="51"/>
      <c r="D1862" s="10"/>
      <c r="E1862" s="9"/>
      <c r="F1862" s="9"/>
      <c r="G1862" s="11"/>
    </row>
    <row r="1863" spans="1:7">
      <c r="A1863" s="9"/>
      <c r="B1863" s="51"/>
      <c r="C1863" s="51"/>
      <c r="D1863" s="10"/>
      <c r="E1863" s="9"/>
      <c r="F1863" s="9"/>
      <c r="G1863" s="11"/>
    </row>
    <row r="1864" spans="1:7">
      <c r="A1864" s="9"/>
      <c r="B1864" s="51"/>
      <c r="C1864" s="51"/>
      <c r="D1864" s="10"/>
      <c r="E1864" s="9"/>
      <c r="F1864" s="9"/>
      <c r="G1864" s="11"/>
    </row>
    <row r="1865" spans="1:7">
      <c r="A1865" s="9"/>
      <c r="B1865" s="51"/>
      <c r="C1865" s="51"/>
      <c r="D1865" s="10"/>
      <c r="E1865" s="9"/>
      <c r="F1865" s="9"/>
      <c r="G1865" s="11"/>
    </row>
    <row r="1866" spans="1:7">
      <c r="A1866" s="9"/>
      <c r="B1866" s="51"/>
      <c r="C1866" s="51"/>
      <c r="D1866" s="10"/>
      <c r="E1866" s="9"/>
      <c r="F1866" s="9"/>
      <c r="G1866" s="11"/>
    </row>
    <row r="1867" spans="1:7">
      <c r="A1867" s="9"/>
      <c r="B1867" s="51"/>
      <c r="C1867" s="51"/>
      <c r="D1867" s="10"/>
      <c r="E1867" s="9"/>
      <c r="F1867" s="9"/>
      <c r="G1867" s="11"/>
    </row>
    <row r="1868" spans="1:7">
      <c r="A1868" s="9"/>
      <c r="B1868" s="51"/>
      <c r="C1868" s="51"/>
      <c r="D1868" s="10"/>
      <c r="E1868" s="9"/>
      <c r="F1868" s="9"/>
      <c r="G1868" s="11"/>
    </row>
    <row r="1869" spans="1:7">
      <c r="A1869" s="9"/>
      <c r="B1869" s="51"/>
      <c r="C1869" s="51"/>
      <c r="D1869" s="10"/>
      <c r="E1869" s="9"/>
      <c r="F1869" s="9"/>
      <c r="G1869" s="11"/>
    </row>
    <row r="1870" spans="1:7">
      <c r="A1870" s="9"/>
      <c r="B1870" s="51"/>
      <c r="C1870" s="51"/>
      <c r="D1870" s="10"/>
      <c r="E1870" s="9"/>
      <c r="F1870" s="9"/>
      <c r="G1870" s="11"/>
    </row>
    <row r="1871" spans="1:7">
      <c r="A1871" s="9"/>
      <c r="B1871" s="51"/>
      <c r="C1871" s="51"/>
      <c r="D1871" s="10"/>
      <c r="E1871" s="9"/>
      <c r="F1871" s="9"/>
      <c r="G1871" s="11"/>
    </row>
    <row r="1872" spans="1:7">
      <c r="A1872" s="9"/>
      <c r="B1872" s="51"/>
      <c r="C1872" s="51"/>
      <c r="D1872" s="10"/>
      <c r="E1872" s="9"/>
      <c r="F1872" s="9"/>
      <c r="G1872" s="11"/>
    </row>
    <row r="1873" spans="1:7">
      <c r="A1873" s="9"/>
      <c r="B1873" s="51"/>
      <c r="C1873" s="51"/>
      <c r="D1873" s="10"/>
      <c r="E1873" s="9"/>
      <c r="F1873" s="9"/>
      <c r="G1873" s="11"/>
    </row>
    <row r="1874" spans="1:7">
      <c r="A1874" s="9"/>
      <c r="B1874" s="51"/>
      <c r="C1874" s="51"/>
      <c r="D1874" s="10"/>
      <c r="E1874" s="9"/>
      <c r="F1874" s="9"/>
      <c r="G1874" s="11"/>
    </row>
    <row r="1875" spans="1:7">
      <c r="A1875" s="9"/>
      <c r="B1875" s="51"/>
      <c r="C1875" s="51"/>
      <c r="D1875" s="10"/>
      <c r="E1875" s="9"/>
      <c r="F1875" s="9"/>
      <c r="G1875" s="11"/>
    </row>
    <row r="1876" spans="1:7">
      <c r="A1876" s="9"/>
      <c r="B1876" s="51"/>
      <c r="C1876" s="51"/>
      <c r="D1876" s="10"/>
      <c r="E1876" s="9"/>
      <c r="F1876" s="9"/>
      <c r="G1876" s="11"/>
    </row>
    <row r="1877" spans="1:7">
      <c r="A1877" s="9"/>
      <c r="B1877" s="51"/>
      <c r="C1877" s="51"/>
      <c r="D1877" s="10"/>
      <c r="E1877" s="9"/>
      <c r="F1877" s="9"/>
      <c r="G1877" s="11"/>
    </row>
    <row r="1878" spans="1:7">
      <c r="A1878" s="9"/>
      <c r="B1878" s="51"/>
      <c r="C1878" s="51"/>
      <c r="D1878" s="10"/>
      <c r="E1878" s="9"/>
      <c r="F1878" s="9"/>
      <c r="G1878" s="11"/>
    </row>
    <row r="1879" spans="1:7">
      <c r="A1879" s="9"/>
      <c r="B1879" s="51"/>
      <c r="C1879" s="51"/>
      <c r="D1879" s="10"/>
      <c r="E1879" s="9"/>
      <c r="F1879" s="9"/>
      <c r="G1879" s="11"/>
    </row>
    <row r="1880" spans="1:7">
      <c r="A1880" s="9"/>
      <c r="B1880" s="51"/>
      <c r="C1880" s="51"/>
      <c r="D1880" s="10"/>
      <c r="E1880" s="9"/>
      <c r="F1880" s="9"/>
      <c r="G1880" s="11"/>
    </row>
    <row r="1881" spans="1:7">
      <c r="A1881" s="9"/>
      <c r="B1881" s="51"/>
      <c r="C1881" s="51"/>
      <c r="D1881" s="10"/>
      <c r="E1881" s="9"/>
      <c r="F1881" s="9"/>
      <c r="G1881" s="11"/>
    </row>
    <row r="1882" spans="1:7">
      <c r="A1882" s="9"/>
      <c r="B1882" s="51"/>
      <c r="C1882" s="51"/>
      <c r="D1882" s="10"/>
      <c r="E1882" s="9"/>
      <c r="F1882" s="9"/>
      <c r="G1882" s="11"/>
    </row>
    <row r="1883" spans="1:7">
      <c r="A1883" s="9"/>
      <c r="B1883" s="51"/>
      <c r="C1883" s="51"/>
      <c r="D1883" s="10"/>
      <c r="E1883" s="9"/>
      <c r="F1883" s="9"/>
      <c r="G1883" s="11"/>
    </row>
    <row r="1884" spans="1:7">
      <c r="A1884" s="9"/>
      <c r="B1884" s="51"/>
      <c r="C1884" s="51"/>
      <c r="D1884" s="10"/>
      <c r="E1884" s="9"/>
      <c r="F1884" s="9"/>
      <c r="G1884" s="11"/>
    </row>
    <row r="1885" spans="1:7">
      <c r="A1885" s="9"/>
      <c r="B1885" s="51"/>
      <c r="C1885" s="51"/>
      <c r="D1885" s="10"/>
      <c r="E1885" s="9"/>
      <c r="F1885" s="9"/>
      <c r="G1885" s="11"/>
    </row>
    <row r="1886" spans="1:7">
      <c r="A1886" s="9"/>
      <c r="B1886" s="51"/>
      <c r="C1886" s="51"/>
      <c r="D1886" s="10"/>
      <c r="E1886" s="9"/>
      <c r="F1886" s="9"/>
      <c r="G1886" s="11"/>
    </row>
    <row r="1887" spans="1:7">
      <c r="A1887" s="9"/>
      <c r="B1887" s="51"/>
      <c r="C1887" s="51"/>
      <c r="D1887" s="10"/>
      <c r="E1887" s="9"/>
      <c r="F1887" s="9"/>
      <c r="G1887" s="11"/>
    </row>
    <row r="1888" spans="1:7">
      <c r="A1888" s="9"/>
      <c r="B1888" s="51"/>
      <c r="C1888" s="51"/>
      <c r="D1888" s="10"/>
      <c r="E1888" s="9"/>
      <c r="F1888" s="9"/>
      <c r="G1888" s="11"/>
    </row>
    <row r="1889" spans="1:7">
      <c r="A1889" s="9"/>
      <c r="B1889" s="51"/>
      <c r="C1889" s="51"/>
      <c r="D1889" s="10"/>
      <c r="E1889" s="9"/>
      <c r="F1889" s="9"/>
      <c r="G1889" s="11"/>
    </row>
    <row r="1890" spans="1:7">
      <c r="A1890" s="9"/>
      <c r="B1890" s="51"/>
      <c r="C1890" s="51"/>
      <c r="D1890" s="10"/>
      <c r="E1890" s="9"/>
      <c r="F1890" s="9"/>
      <c r="G1890" s="11"/>
    </row>
    <row r="1891" spans="1:7">
      <c r="A1891" s="9"/>
      <c r="B1891" s="51"/>
      <c r="C1891" s="51"/>
      <c r="D1891" s="10"/>
      <c r="E1891" s="9"/>
      <c r="F1891" s="9"/>
      <c r="G1891" s="11"/>
    </row>
    <row r="1892" spans="1:7">
      <c r="A1892" s="9"/>
      <c r="B1892" s="51"/>
      <c r="C1892" s="51"/>
      <c r="D1892" s="10"/>
      <c r="E1892" s="9"/>
      <c r="F1892" s="9"/>
      <c r="G1892" s="11"/>
    </row>
    <row r="1893" spans="1:7">
      <c r="A1893" s="9"/>
      <c r="B1893" s="51"/>
      <c r="C1893" s="51"/>
      <c r="D1893" s="10"/>
      <c r="E1893" s="9"/>
      <c r="F1893" s="9"/>
      <c r="G1893" s="11"/>
    </row>
    <row r="1894" spans="1:7">
      <c r="A1894" s="9"/>
      <c r="B1894" s="51"/>
      <c r="C1894" s="51"/>
      <c r="D1894" s="10"/>
      <c r="E1894" s="9"/>
      <c r="F1894" s="9"/>
      <c r="G1894" s="11"/>
    </row>
    <row r="1895" spans="1:7">
      <c r="A1895" s="9"/>
      <c r="B1895" s="51"/>
      <c r="C1895" s="51"/>
      <c r="D1895" s="10"/>
      <c r="E1895" s="9"/>
      <c r="F1895" s="9"/>
      <c r="G1895" s="11"/>
    </row>
    <row r="1896" spans="1:7">
      <c r="A1896" s="9"/>
      <c r="B1896" s="51"/>
      <c r="C1896" s="51"/>
      <c r="D1896" s="10"/>
      <c r="E1896" s="9"/>
      <c r="F1896" s="9"/>
      <c r="G1896" s="11"/>
    </row>
    <row r="1897" spans="1:7">
      <c r="A1897" s="9"/>
      <c r="B1897" s="51"/>
      <c r="C1897" s="51"/>
      <c r="D1897" s="10"/>
      <c r="E1897" s="9"/>
      <c r="F1897" s="9"/>
      <c r="G1897" s="11"/>
    </row>
    <row r="1898" spans="1:7">
      <c r="A1898" s="9"/>
      <c r="B1898" s="51"/>
      <c r="C1898" s="51"/>
      <c r="D1898" s="10"/>
      <c r="E1898" s="9"/>
      <c r="F1898" s="9"/>
      <c r="G1898" s="11"/>
    </row>
    <row r="1899" spans="1:7">
      <c r="A1899" s="9"/>
      <c r="B1899" s="51"/>
      <c r="C1899" s="51"/>
      <c r="D1899" s="10"/>
      <c r="E1899" s="9"/>
      <c r="F1899" s="9"/>
      <c r="G1899" s="11"/>
    </row>
    <row r="1900" spans="1:7">
      <c r="A1900" s="9"/>
      <c r="B1900" s="51"/>
      <c r="C1900" s="51"/>
      <c r="D1900" s="10"/>
      <c r="E1900" s="9"/>
      <c r="F1900" s="9"/>
      <c r="G1900" s="11"/>
    </row>
    <row r="1901" spans="1:7">
      <c r="A1901" s="9"/>
      <c r="B1901" s="51"/>
      <c r="C1901" s="51"/>
      <c r="D1901" s="10"/>
      <c r="E1901" s="9"/>
      <c r="F1901" s="9"/>
      <c r="G1901" s="11"/>
    </row>
    <row r="1902" spans="1:7">
      <c r="A1902" s="9"/>
      <c r="B1902" s="51"/>
      <c r="C1902" s="51"/>
      <c r="D1902" s="10"/>
      <c r="E1902" s="9"/>
      <c r="F1902" s="9"/>
      <c r="G1902" s="11"/>
    </row>
    <row r="1903" spans="1:7">
      <c r="A1903" s="9"/>
      <c r="B1903" s="51"/>
      <c r="C1903" s="51"/>
      <c r="D1903" s="10"/>
      <c r="E1903" s="9"/>
      <c r="F1903" s="9"/>
      <c r="G1903" s="11"/>
    </row>
    <row r="1904" spans="1:7">
      <c r="A1904" s="9"/>
      <c r="B1904" s="51"/>
      <c r="C1904" s="51"/>
      <c r="D1904" s="10"/>
      <c r="E1904" s="9"/>
      <c r="F1904" s="9"/>
      <c r="G1904" s="11"/>
    </row>
    <row r="1905" spans="1:7">
      <c r="A1905" s="9"/>
      <c r="B1905" s="51"/>
      <c r="C1905" s="51"/>
      <c r="D1905" s="10"/>
      <c r="E1905" s="9"/>
      <c r="F1905" s="9"/>
      <c r="G1905" s="11"/>
    </row>
    <row r="1906" spans="1:7">
      <c r="A1906" s="9"/>
      <c r="B1906" s="51"/>
      <c r="C1906" s="51"/>
      <c r="D1906" s="10"/>
      <c r="E1906" s="9"/>
      <c r="F1906" s="9"/>
      <c r="G1906" s="11"/>
    </row>
    <row r="1907" spans="1:7">
      <c r="A1907" s="9"/>
      <c r="B1907" s="51"/>
      <c r="C1907" s="51"/>
      <c r="D1907" s="10"/>
      <c r="E1907" s="9"/>
      <c r="F1907" s="9"/>
      <c r="G1907" s="11"/>
    </row>
    <row r="1908" spans="1:7">
      <c r="A1908" s="9"/>
      <c r="B1908" s="51"/>
      <c r="C1908" s="51"/>
      <c r="D1908" s="10"/>
      <c r="E1908" s="9"/>
      <c r="F1908" s="9"/>
      <c r="G1908" s="11"/>
    </row>
    <row r="1909" spans="1:7">
      <c r="A1909" s="9"/>
      <c r="B1909" s="51"/>
      <c r="C1909" s="51"/>
      <c r="D1909" s="10"/>
      <c r="E1909" s="9"/>
      <c r="F1909" s="9"/>
      <c r="G1909" s="11"/>
    </row>
    <row r="1910" spans="1:7">
      <c r="A1910" s="9"/>
      <c r="B1910" s="51"/>
      <c r="C1910" s="51"/>
      <c r="D1910" s="10"/>
      <c r="E1910" s="9"/>
      <c r="F1910" s="9"/>
      <c r="G1910" s="11"/>
    </row>
    <row r="1911" spans="1:7">
      <c r="A1911" s="9"/>
      <c r="B1911" s="51"/>
      <c r="C1911" s="51"/>
      <c r="D1911" s="10"/>
      <c r="E1911" s="9"/>
      <c r="F1911" s="9"/>
      <c r="G1911" s="11"/>
    </row>
    <row r="1912" spans="1:7">
      <c r="A1912" s="9"/>
      <c r="B1912" s="51"/>
      <c r="C1912" s="51"/>
      <c r="D1912" s="10"/>
      <c r="E1912" s="9"/>
      <c r="F1912" s="9"/>
      <c r="G1912" s="11"/>
    </row>
    <row r="1913" spans="1:7">
      <c r="A1913" s="9"/>
      <c r="B1913" s="51"/>
      <c r="C1913" s="51"/>
      <c r="D1913" s="10"/>
      <c r="E1913" s="9"/>
      <c r="F1913" s="9"/>
      <c r="G1913" s="11"/>
    </row>
    <row r="1914" spans="1:7">
      <c r="A1914" s="9"/>
      <c r="B1914" s="51"/>
      <c r="C1914" s="51"/>
      <c r="D1914" s="10"/>
      <c r="E1914" s="9"/>
      <c r="F1914" s="9"/>
      <c r="G1914" s="11"/>
    </row>
    <row r="1915" spans="1:7">
      <c r="A1915" s="9"/>
      <c r="B1915" s="51"/>
      <c r="C1915" s="51"/>
      <c r="D1915" s="10"/>
      <c r="E1915" s="9"/>
      <c r="F1915" s="9"/>
      <c r="G1915" s="11"/>
    </row>
    <row r="1916" spans="1:7">
      <c r="A1916" s="9"/>
      <c r="B1916" s="51"/>
      <c r="C1916" s="51"/>
      <c r="D1916" s="10"/>
      <c r="E1916" s="9"/>
      <c r="F1916" s="9"/>
      <c r="G1916" s="11"/>
    </row>
    <row r="1917" spans="1:7">
      <c r="A1917" s="9"/>
      <c r="B1917" s="51"/>
      <c r="C1917" s="51"/>
      <c r="D1917" s="10"/>
      <c r="E1917" s="9"/>
      <c r="F1917" s="9"/>
      <c r="G1917" s="11"/>
    </row>
    <row r="1918" spans="1:7">
      <c r="A1918" s="9"/>
      <c r="B1918" s="51"/>
      <c r="C1918" s="51"/>
      <c r="D1918" s="10"/>
      <c r="E1918" s="9"/>
      <c r="F1918" s="9"/>
      <c r="G1918" s="11"/>
    </row>
    <row r="1919" spans="1:7">
      <c r="A1919" s="9"/>
      <c r="B1919" s="51"/>
      <c r="C1919" s="51"/>
      <c r="D1919" s="10"/>
      <c r="E1919" s="9"/>
      <c r="F1919" s="9"/>
      <c r="G1919" s="11"/>
    </row>
    <row r="1920" spans="1:7">
      <c r="A1920" s="9"/>
      <c r="B1920" s="51"/>
      <c r="C1920" s="51"/>
      <c r="D1920" s="10"/>
      <c r="E1920" s="9"/>
      <c r="F1920" s="9"/>
      <c r="G1920" s="11"/>
    </row>
    <row r="1921" spans="1:7">
      <c r="A1921" s="9"/>
      <c r="B1921" s="51"/>
      <c r="C1921" s="51"/>
      <c r="D1921" s="10"/>
      <c r="E1921" s="9"/>
      <c r="F1921" s="9"/>
      <c r="G1921" s="11"/>
    </row>
    <row r="1922" spans="1:7">
      <c r="A1922" s="9"/>
      <c r="B1922" s="51"/>
      <c r="C1922" s="51"/>
      <c r="D1922" s="10"/>
      <c r="E1922" s="9"/>
      <c r="F1922" s="9"/>
      <c r="G1922" s="11"/>
    </row>
    <row r="1923" spans="1:7">
      <c r="A1923" s="9"/>
      <c r="B1923" s="51"/>
      <c r="C1923" s="51"/>
      <c r="D1923" s="10"/>
      <c r="E1923" s="9"/>
      <c r="F1923" s="9"/>
      <c r="G1923" s="11"/>
    </row>
    <row r="1924" spans="1:7">
      <c r="A1924" s="9"/>
      <c r="B1924" s="51"/>
      <c r="C1924" s="51"/>
      <c r="D1924" s="10"/>
      <c r="E1924" s="9"/>
      <c r="F1924" s="9"/>
      <c r="G1924" s="11"/>
    </row>
    <row r="1925" spans="1:7">
      <c r="A1925" s="9"/>
      <c r="B1925" s="51"/>
      <c r="C1925" s="51"/>
      <c r="D1925" s="10"/>
      <c r="E1925" s="9"/>
      <c r="F1925" s="9"/>
      <c r="G1925" s="11"/>
    </row>
    <row r="1926" spans="1:7">
      <c r="A1926" s="9"/>
      <c r="B1926" s="51"/>
      <c r="C1926" s="51"/>
      <c r="D1926" s="10"/>
      <c r="E1926" s="9"/>
      <c r="F1926" s="9"/>
      <c r="G1926" s="11"/>
    </row>
    <row r="1927" spans="1:7">
      <c r="A1927" s="9"/>
      <c r="B1927" s="51"/>
      <c r="C1927" s="51"/>
      <c r="D1927" s="10"/>
      <c r="E1927" s="9"/>
      <c r="F1927" s="9"/>
      <c r="G1927" s="11"/>
    </row>
    <row r="1928" spans="1:7">
      <c r="A1928" s="9"/>
      <c r="B1928" s="51"/>
      <c r="C1928" s="51"/>
      <c r="D1928" s="10"/>
      <c r="E1928" s="9"/>
      <c r="F1928" s="9"/>
      <c r="G1928" s="11"/>
    </row>
    <row r="1929" spans="1:7">
      <c r="A1929" s="9"/>
      <c r="B1929" s="51"/>
      <c r="C1929" s="51"/>
      <c r="D1929" s="10"/>
      <c r="E1929" s="9"/>
      <c r="F1929" s="9"/>
      <c r="G1929" s="11"/>
    </row>
    <row r="1930" spans="1:7">
      <c r="A1930" s="9"/>
      <c r="B1930" s="51"/>
      <c r="C1930" s="51"/>
      <c r="D1930" s="10"/>
      <c r="E1930" s="9"/>
      <c r="F1930" s="9"/>
      <c r="G1930" s="11"/>
    </row>
    <row r="1931" spans="1:7">
      <c r="A1931" s="9"/>
      <c r="B1931" s="51"/>
      <c r="C1931" s="51"/>
      <c r="D1931" s="10"/>
      <c r="E1931" s="9"/>
      <c r="F1931" s="9"/>
      <c r="G1931" s="11"/>
    </row>
    <row r="1932" spans="1:7">
      <c r="A1932" s="9"/>
      <c r="B1932" s="51"/>
      <c r="C1932" s="51"/>
      <c r="D1932" s="10"/>
      <c r="E1932" s="9"/>
      <c r="F1932" s="9"/>
      <c r="G1932" s="11"/>
    </row>
    <row r="1933" spans="1:7">
      <c r="A1933" s="9"/>
      <c r="B1933" s="51"/>
      <c r="C1933" s="51"/>
      <c r="D1933" s="10"/>
      <c r="E1933" s="9"/>
      <c r="F1933" s="9"/>
      <c r="G1933" s="11"/>
    </row>
    <row r="1934" spans="1:7">
      <c r="A1934" s="9"/>
      <c r="B1934" s="51"/>
      <c r="C1934" s="51"/>
      <c r="D1934" s="10"/>
      <c r="E1934" s="9"/>
      <c r="F1934" s="9"/>
      <c r="G1934" s="11"/>
    </row>
    <row r="1935" spans="1:7">
      <c r="A1935" s="9"/>
      <c r="B1935" s="51"/>
      <c r="C1935" s="51"/>
      <c r="D1935" s="10"/>
      <c r="E1935" s="9"/>
      <c r="F1935" s="9"/>
      <c r="G1935" s="11"/>
    </row>
    <row r="1936" spans="1:7">
      <c r="A1936" s="9"/>
      <c r="B1936" s="51"/>
      <c r="C1936" s="51"/>
      <c r="D1936" s="10"/>
      <c r="E1936" s="9"/>
      <c r="F1936" s="9"/>
      <c r="G1936" s="11"/>
    </row>
    <row r="1937" spans="1:7">
      <c r="A1937" s="9"/>
      <c r="B1937" s="51"/>
      <c r="C1937" s="51"/>
      <c r="D1937" s="10"/>
      <c r="E1937" s="9"/>
      <c r="F1937" s="9"/>
      <c r="G1937" s="11"/>
    </row>
    <row r="1938" spans="1:7">
      <c r="A1938" s="9"/>
      <c r="B1938" s="51"/>
      <c r="C1938" s="51"/>
      <c r="D1938" s="10"/>
      <c r="E1938" s="9"/>
      <c r="F1938" s="9"/>
      <c r="G1938" s="11"/>
    </row>
    <row r="1939" spans="1:7">
      <c r="A1939" s="9"/>
      <c r="B1939" s="51"/>
      <c r="C1939" s="51"/>
      <c r="D1939" s="10"/>
      <c r="E1939" s="9"/>
      <c r="F1939" s="9"/>
      <c r="G1939" s="11"/>
    </row>
    <row r="1940" spans="1:7">
      <c r="A1940" s="9"/>
      <c r="B1940" s="51"/>
      <c r="C1940" s="51"/>
      <c r="D1940" s="10"/>
      <c r="E1940" s="9"/>
      <c r="F1940" s="9"/>
      <c r="G1940" s="11"/>
    </row>
    <row r="1941" spans="1:7">
      <c r="A1941" s="9"/>
      <c r="B1941" s="51"/>
      <c r="C1941" s="51"/>
      <c r="D1941" s="10"/>
      <c r="E1941" s="9"/>
      <c r="F1941" s="9"/>
      <c r="G1941" s="11"/>
    </row>
    <row r="1942" spans="1:7">
      <c r="A1942" s="9"/>
      <c r="B1942" s="51"/>
      <c r="C1942" s="51"/>
      <c r="D1942" s="10"/>
      <c r="E1942" s="9"/>
      <c r="F1942" s="9"/>
      <c r="G1942" s="11"/>
    </row>
    <row r="1943" spans="1:7">
      <c r="A1943" s="9"/>
      <c r="B1943" s="51"/>
      <c r="C1943" s="51"/>
      <c r="D1943" s="10"/>
      <c r="E1943" s="9"/>
      <c r="F1943" s="9"/>
      <c r="G1943" s="11"/>
    </row>
    <row r="1944" spans="1:7">
      <c r="A1944" s="9"/>
      <c r="B1944" s="51"/>
      <c r="C1944" s="51"/>
      <c r="D1944" s="10"/>
      <c r="E1944" s="9"/>
      <c r="F1944" s="9"/>
      <c r="G1944" s="11"/>
    </row>
    <row r="1945" spans="1:7">
      <c r="A1945" s="9"/>
      <c r="B1945" s="51"/>
      <c r="C1945" s="51"/>
      <c r="D1945" s="10"/>
      <c r="E1945" s="9"/>
      <c r="F1945" s="9"/>
      <c r="G1945" s="11"/>
    </row>
    <row r="1946" spans="1:7">
      <c r="A1946" s="9"/>
      <c r="B1946" s="51"/>
      <c r="C1946" s="51"/>
      <c r="D1946" s="10"/>
      <c r="E1946" s="9"/>
      <c r="F1946" s="9"/>
      <c r="G1946" s="11"/>
    </row>
    <row r="1947" spans="1:7">
      <c r="A1947" s="9"/>
      <c r="B1947" s="51"/>
      <c r="C1947" s="51"/>
      <c r="D1947" s="10"/>
      <c r="E1947" s="9"/>
      <c r="F1947" s="9"/>
      <c r="G1947" s="11"/>
    </row>
    <row r="1948" spans="1:7">
      <c r="A1948" s="9"/>
      <c r="B1948" s="51"/>
      <c r="C1948" s="51"/>
      <c r="D1948" s="10"/>
      <c r="E1948" s="9"/>
      <c r="F1948" s="9"/>
      <c r="G1948" s="11"/>
    </row>
    <row r="1949" spans="1:7">
      <c r="A1949" s="9"/>
      <c r="B1949" s="51"/>
      <c r="C1949" s="51"/>
      <c r="D1949" s="10"/>
      <c r="E1949" s="9"/>
      <c r="F1949" s="9"/>
      <c r="G1949" s="11"/>
    </row>
    <row r="1950" spans="1:7">
      <c r="A1950" s="9"/>
      <c r="B1950" s="51"/>
      <c r="C1950" s="51"/>
      <c r="D1950" s="10"/>
      <c r="E1950" s="9"/>
      <c r="F1950" s="9"/>
      <c r="G1950" s="11"/>
    </row>
    <row r="1951" spans="1:7">
      <c r="A1951" s="9"/>
      <c r="B1951" s="51"/>
      <c r="C1951" s="51"/>
      <c r="D1951" s="10"/>
      <c r="E1951" s="9"/>
      <c r="F1951" s="9"/>
      <c r="G1951" s="11"/>
    </row>
    <row r="1952" spans="1:7">
      <c r="A1952" s="9"/>
      <c r="B1952" s="51"/>
      <c r="C1952" s="51"/>
      <c r="D1952" s="10"/>
      <c r="E1952" s="9"/>
      <c r="F1952" s="9"/>
      <c r="G1952" s="11"/>
    </row>
    <row r="1953" spans="1:7">
      <c r="A1953" s="9"/>
      <c r="B1953" s="51"/>
      <c r="C1953" s="51"/>
      <c r="D1953" s="10"/>
      <c r="E1953" s="9"/>
      <c r="F1953" s="9"/>
      <c r="G1953" s="11"/>
    </row>
    <row r="1954" spans="1:7">
      <c r="A1954" s="9"/>
      <c r="B1954" s="51"/>
      <c r="C1954" s="51"/>
      <c r="D1954" s="10"/>
      <c r="E1954" s="9"/>
      <c r="F1954" s="9"/>
      <c r="G1954" s="11"/>
    </row>
    <row r="1955" spans="1:7">
      <c r="A1955" s="9"/>
      <c r="B1955" s="51"/>
      <c r="C1955" s="51"/>
      <c r="D1955" s="10"/>
      <c r="E1955" s="9"/>
      <c r="F1955" s="9"/>
      <c r="G1955" s="11"/>
    </row>
    <row r="1956" spans="1:7">
      <c r="A1956" s="9"/>
      <c r="B1956" s="51"/>
      <c r="C1956" s="51"/>
      <c r="D1956" s="10"/>
      <c r="E1956" s="9"/>
      <c r="F1956" s="9"/>
      <c r="G1956" s="11"/>
    </row>
    <row r="1957" spans="1:7">
      <c r="A1957" s="9"/>
      <c r="B1957" s="51"/>
      <c r="C1957" s="51"/>
      <c r="D1957" s="10"/>
      <c r="E1957" s="9"/>
      <c r="F1957" s="9"/>
      <c r="G1957" s="11"/>
    </row>
    <row r="1958" spans="1:7">
      <c r="A1958" s="9"/>
      <c r="B1958" s="51"/>
      <c r="C1958" s="51"/>
      <c r="D1958" s="10"/>
      <c r="E1958" s="9"/>
      <c r="F1958" s="9"/>
      <c r="G1958" s="11"/>
    </row>
    <row r="1959" spans="1:7">
      <c r="A1959" s="9"/>
      <c r="B1959" s="51"/>
      <c r="C1959" s="51"/>
      <c r="D1959" s="10"/>
      <c r="E1959" s="9"/>
      <c r="F1959" s="9"/>
      <c r="G1959" s="11"/>
    </row>
    <row r="1960" spans="1:7">
      <c r="A1960" s="9"/>
      <c r="B1960" s="51"/>
      <c r="C1960" s="51"/>
      <c r="D1960" s="10"/>
      <c r="E1960" s="9"/>
      <c r="F1960" s="9"/>
      <c r="G1960" s="11"/>
    </row>
    <row r="1961" spans="1:7">
      <c r="A1961" s="9"/>
      <c r="B1961" s="51"/>
      <c r="C1961" s="51"/>
      <c r="D1961" s="10"/>
      <c r="E1961" s="9"/>
      <c r="F1961" s="9"/>
      <c r="G1961" s="11"/>
    </row>
    <row r="1962" spans="1:7">
      <c r="A1962" s="9"/>
      <c r="B1962" s="51"/>
      <c r="C1962" s="51"/>
      <c r="D1962" s="10"/>
      <c r="E1962" s="9"/>
      <c r="F1962" s="9"/>
      <c r="G1962" s="11"/>
    </row>
    <row r="1963" spans="1:7">
      <c r="A1963" s="9"/>
      <c r="B1963" s="51"/>
      <c r="C1963" s="51"/>
      <c r="D1963" s="10"/>
      <c r="E1963" s="9"/>
      <c r="F1963" s="9"/>
      <c r="G1963" s="11"/>
    </row>
    <row r="1964" spans="1:7">
      <c r="A1964" s="9"/>
      <c r="B1964" s="51"/>
      <c r="C1964" s="51"/>
      <c r="D1964" s="10"/>
      <c r="E1964" s="9"/>
      <c r="F1964" s="9"/>
      <c r="G1964" s="11"/>
    </row>
    <row r="1965" spans="1:7">
      <c r="A1965" s="9"/>
      <c r="B1965" s="51"/>
      <c r="C1965" s="51"/>
      <c r="D1965" s="10"/>
      <c r="E1965" s="9"/>
      <c r="F1965" s="9"/>
      <c r="G1965" s="11"/>
    </row>
    <row r="1966" spans="1:7">
      <c r="A1966" s="9"/>
      <c r="B1966" s="51"/>
      <c r="C1966" s="51"/>
      <c r="D1966" s="10"/>
      <c r="E1966" s="9"/>
      <c r="F1966" s="9"/>
      <c r="G1966" s="11"/>
    </row>
    <row r="1967" spans="1:7">
      <c r="A1967" s="9"/>
      <c r="B1967" s="51"/>
      <c r="C1967" s="51"/>
      <c r="D1967" s="10"/>
      <c r="E1967" s="9"/>
      <c r="F1967" s="9"/>
      <c r="G1967" s="11"/>
    </row>
    <row r="1968" spans="1:7">
      <c r="A1968" s="9"/>
      <c r="B1968" s="51"/>
      <c r="C1968" s="51"/>
      <c r="D1968" s="10"/>
      <c r="E1968" s="9"/>
      <c r="F1968" s="9"/>
      <c r="G1968" s="11"/>
    </row>
    <row r="1969" spans="1:7">
      <c r="A1969" s="9"/>
      <c r="B1969" s="51"/>
      <c r="C1969" s="51"/>
      <c r="D1969" s="10"/>
      <c r="E1969" s="9"/>
      <c r="F1969" s="9"/>
      <c r="G1969" s="11"/>
    </row>
    <row r="1970" spans="1:7">
      <c r="A1970" s="9"/>
      <c r="B1970" s="51"/>
      <c r="C1970" s="51"/>
      <c r="D1970" s="10"/>
      <c r="E1970" s="9"/>
      <c r="F1970" s="9"/>
      <c r="G1970" s="11"/>
    </row>
    <row r="1971" spans="1:7">
      <c r="A1971" s="9"/>
      <c r="B1971" s="51"/>
      <c r="C1971" s="51"/>
      <c r="D1971" s="10"/>
      <c r="E1971" s="9"/>
      <c r="F1971" s="9"/>
      <c r="G1971" s="11"/>
    </row>
    <row r="1972" spans="1:7">
      <c r="A1972" s="9"/>
      <c r="B1972" s="51"/>
      <c r="C1972" s="51"/>
      <c r="D1972" s="10"/>
      <c r="E1972" s="9"/>
      <c r="F1972" s="9"/>
      <c r="G1972" s="11"/>
    </row>
    <row r="1973" spans="1:7">
      <c r="A1973" s="9"/>
      <c r="B1973" s="51"/>
      <c r="C1973" s="51"/>
      <c r="D1973" s="10"/>
      <c r="E1973" s="9"/>
      <c r="F1973" s="9"/>
      <c r="G1973" s="11"/>
    </row>
    <row r="1974" spans="1:7">
      <c r="A1974" s="9"/>
      <c r="B1974" s="51"/>
      <c r="C1974" s="51"/>
      <c r="D1974" s="10"/>
      <c r="E1974" s="9"/>
      <c r="F1974" s="9"/>
      <c r="G1974" s="11"/>
    </row>
    <row r="1975" spans="1:7">
      <c r="A1975" s="9"/>
      <c r="B1975" s="51"/>
      <c r="C1975" s="51"/>
      <c r="D1975" s="10"/>
      <c r="E1975" s="9"/>
      <c r="F1975" s="9"/>
      <c r="G1975" s="11"/>
    </row>
    <row r="1976" spans="1:7">
      <c r="A1976" s="9"/>
      <c r="B1976" s="51"/>
      <c r="C1976" s="51"/>
      <c r="D1976" s="10"/>
      <c r="E1976" s="9"/>
      <c r="F1976" s="9"/>
      <c r="G1976" s="11"/>
    </row>
    <row r="1977" spans="1:7">
      <c r="A1977" s="9"/>
      <c r="B1977" s="51"/>
      <c r="C1977" s="51"/>
      <c r="D1977" s="10"/>
      <c r="E1977" s="9"/>
      <c r="F1977" s="9"/>
      <c r="G1977" s="11"/>
    </row>
    <row r="1978" spans="1:7">
      <c r="A1978" s="9"/>
      <c r="B1978" s="51"/>
      <c r="C1978" s="51"/>
      <c r="D1978" s="10"/>
      <c r="E1978" s="9"/>
      <c r="F1978" s="9"/>
      <c r="G1978" s="11"/>
    </row>
    <row r="1979" spans="1:7">
      <c r="A1979" s="9"/>
      <c r="B1979" s="51"/>
      <c r="C1979" s="51"/>
      <c r="D1979" s="10"/>
      <c r="E1979" s="9"/>
      <c r="F1979" s="9"/>
      <c r="G1979" s="11"/>
    </row>
    <row r="1980" spans="1:7">
      <c r="A1980" s="9"/>
      <c r="B1980" s="51"/>
      <c r="C1980" s="51"/>
      <c r="D1980" s="10"/>
      <c r="E1980" s="9"/>
      <c r="F1980" s="9"/>
      <c r="G1980" s="11"/>
    </row>
    <row r="1981" spans="1:7">
      <c r="A1981" s="9"/>
      <c r="B1981" s="51"/>
      <c r="C1981" s="51"/>
      <c r="D1981" s="10"/>
      <c r="E1981" s="9"/>
      <c r="F1981" s="9"/>
      <c r="G1981" s="11"/>
    </row>
    <row r="1982" spans="1:7">
      <c r="A1982" s="9"/>
      <c r="B1982" s="51"/>
      <c r="C1982" s="51"/>
      <c r="D1982" s="10"/>
      <c r="E1982" s="9"/>
      <c r="F1982" s="9"/>
      <c r="G1982" s="11"/>
    </row>
    <row r="1983" spans="1:7">
      <c r="A1983" s="9"/>
      <c r="B1983" s="51"/>
      <c r="C1983" s="51"/>
      <c r="D1983" s="10"/>
      <c r="E1983" s="9"/>
      <c r="F1983" s="9"/>
      <c r="G1983" s="11"/>
    </row>
    <row r="1984" spans="1:7">
      <c r="A1984" s="9"/>
      <c r="B1984" s="51"/>
      <c r="C1984" s="51"/>
      <c r="D1984" s="10"/>
      <c r="E1984" s="9"/>
      <c r="F1984" s="9"/>
      <c r="G1984" s="11"/>
    </row>
    <row r="1985" spans="1:7">
      <c r="A1985" s="9"/>
      <c r="B1985" s="51"/>
      <c r="C1985" s="51"/>
      <c r="D1985" s="10"/>
      <c r="E1985" s="9"/>
      <c r="F1985" s="9"/>
      <c r="G1985" s="11"/>
    </row>
    <row r="1986" spans="1:7">
      <c r="A1986" s="9"/>
      <c r="B1986" s="51"/>
      <c r="C1986" s="51"/>
      <c r="D1986" s="10"/>
      <c r="E1986" s="9"/>
      <c r="F1986" s="9"/>
      <c r="G1986" s="11"/>
    </row>
    <row r="1987" spans="1:7">
      <c r="A1987" s="9"/>
      <c r="B1987" s="51"/>
      <c r="C1987" s="51"/>
      <c r="D1987" s="10"/>
      <c r="E1987" s="9"/>
      <c r="F1987" s="9"/>
      <c r="G1987" s="11"/>
    </row>
    <row r="1988" spans="1:7">
      <c r="A1988" s="9"/>
      <c r="B1988" s="51"/>
      <c r="C1988" s="51"/>
      <c r="D1988" s="10"/>
      <c r="E1988" s="9"/>
      <c r="F1988" s="9"/>
      <c r="G1988" s="11"/>
    </row>
    <row r="1989" spans="1:7">
      <c r="A1989" s="9"/>
      <c r="B1989" s="51"/>
      <c r="C1989" s="51"/>
      <c r="D1989" s="10"/>
      <c r="E1989" s="9"/>
      <c r="F1989" s="9"/>
      <c r="G1989" s="11"/>
    </row>
    <row r="1990" spans="1:7">
      <c r="A1990" s="9"/>
      <c r="B1990" s="51"/>
      <c r="C1990" s="51"/>
      <c r="D1990" s="10"/>
      <c r="E1990" s="9"/>
      <c r="F1990" s="9"/>
      <c r="G1990" s="11"/>
    </row>
    <row r="1991" spans="1:7">
      <c r="A1991" s="9"/>
      <c r="B1991" s="51"/>
      <c r="C1991" s="51"/>
      <c r="D1991" s="10"/>
      <c r="E1991" s="9"/>
      <c r="F1991" s="9"/>
      <c r="G1991" s="11"/>
    </row>
    <row r="1992" spans="1:7">
      <c r="A1992" s="9"/>
      <c r="B1992" s="51"/>
      <c r="C1992" s="51"/>
      <c r="D1992" s="10"/>
      <c r="E1992" s="9"/>
      <c r="F1992" s="9"/>
      <c r="G1992" s="11"/>
    </row>
    <row r="1993" spans="1:7">
      <c r="A1993" s="9"/>
      <c r="B1993" s="51"/>
      <c r="C1993" s="51"/>
      <c r="D1993" s="10"/>
      <c r="E1993" s="9"/>
      <c r="F1993" s="9"/>
      <c r="G1993" s="11"/>
    </row>
    <row r="1994" spans="1:7">
      <c r="A1994" s="9"/>
      <c r="B1994" s="51"/>
      <c r="C1994" s="51"/>
      <c r="D1994" s="10"/>
      <c r="E1994" s="9"/>
      <c r="F1994" s="9"/>
      <c r="G1994" s="11"/>
    </row>
    <row r="1995" spans="1:7">
      <c r="A1995" s="9"/>
      <c r="B1995" s="51"/>
      <c r="C1995" s="51"/>
      <c r="D1995" s="10"/>
      <c r="E1995" s="9"/>
      <c r="F1995" s="9"/>
      <c r="G1995" s="11"/>
    </row>
    <row r="1996" spans="1:7">
      <c r="A1996" s="9"/>
      <c r="B1996" s="51"/>
      <c r="C1996" s="51"/>
      <c r="D1996" s="10"/>
      <c r="E1996" s="9"/>
      <c r="F1996" s="9"/>
      <c r="G1996" s="11"/>
    </row>
    <row r="1997" spans="1:7">
      <c r="A1997" s="9"/>
      <c r="B1997" s="51"/>
      <c r="C1997" s="51"/>
      <c r="D1997" s="10"/>
      <c r="E1997" s="9"/>
      <c r="F1997" s="9"/>
      <c r="G1997" s="11"/>
    </row>
    <row r="1998" spans="1:7">
      <c r="A1998" s="9"/>
      <c r="B1998" s="51"/>
      <c r="C1998" s="51"/>
      <c r="D1998" s="10"/>
      <c r="E1998" s="9"/>
      <c r="F1998" s="9"/>
      <c r="G1998" s="11"/>
    </row>
    <row r="1999" spans="1:7">
      <c r="A1999" s="9"/>
      <c r="B1999" s="51"/>
      <c r="C1999" s="51"/>
      <c r="D1999" s="10"/>
      <c r="E1999" s="9"/>
      <c r="F1999" s="9"/>
      <c r="G1999" s="11"/>
    </row>
    <row r="2000" spans="1:7">
      <c r="A2000" s="9"/>
      <c r="B2000" s="51"/>
      <c r="C2000" s="51"/>
      <c r="D2000" s="10"/>
      <c r="E2000" s="9"/>
      <c r="F2000" s="9"/>
      <c r="G2000" s="11"/>
    </row>
    <row r="2001" spans="1:7">
      <c r="A2001" s="9"/>
      <c r="B2001" s="51"/>
      <c r="C2001" s="51"/>
      <c r="D2001" s="10"/>
      <c r="E2001" s="9"/>
      <c r="F2001" s="9"/>
      <c r="G2001" s="11"/>
    </row>
    <row r="2002" spans="1:7">
      <c r="A2002" s="9"/>
      <c r="B2002" s="51"/>
      <c r="C2002" s="51"/>
      <c r="D2002" s="10"/>
      <c r="E2002" s="9"/>
      <c r="F2002" s="9"/>
      <c r="G2002" s="11"/>
    </row>
    <row r="2003" spans="1:7">
      <c r="A2003" s="9"/>
      <c r="B2003" s="51"/>
      <c r="C2003" s="51"/>
      <c r="D2003" s="10"/>
      <c r="E2003" s="9"/>
      <c r="F2003" s="9"/>
      <c r="G2003" s="11"/>
    </row>
    <row r="2004" spans="1:7">
      <c r="A2004" s="9"/>
      <c r="B2004" s="51"/>
      <c r="C2004" s="51"/>
      <c r="D2004" s="10"/>
      <c r="E2004" s="9"/>
      <c r="F2004" s="9"/>
      <c r="G2004" s="11"/>
    </row>
    <row r="2005" spans="1:7">
      <c r="A2005" s="9"/>
      <c r="B2005" s="51"/>
      <c r="C2005" s="51"/>
      <c r="D2005" s="10"/>
      <c r="E2005" s="9"/>
      <c r="F2005" s="9"/>
      <c r="G2005" s="11"/>
    </row>
    <row r="2006" spans="1:7">
      <c r="A2006" s="9"/>
      <c r="B2006" s="51"/>
      <c r="C2006" s="51"/>
      <c r="D2006" s="10"/>
      <c r="E2006" s="9"/>
      <c r="F2006" s="9"/>
      <c r="G2006" s="11"/>
    </row>
    <row r="2007" spans="1:7">
      <c r="A2007" s="9"/>
      <c r="B2007" s="51"/>
      <c r="C2007" s="51"/>
      <c r="D2007" s="10"/>
      <c r="E2007" s="9"/>
      <c r="F2007" s="9"/>
      <c r="G2007" s="11"/>
    </row>
    <row r="2008" spans="1:7">
      <c r="A2008" s="9"/>
      <c r="B2008" s="51"/>
      <c r="C2008" s="51"/>
      <c r="D2008" s="10"/>
      <c r="E2008" s="9"/>
      <c r="F2008" s="9"/>
      <c r="G2008" s="11"/>
    </row>
    <row r="2009" spans="1:7">
      <c r="A2009" s="9"/>
      <c r="B2009" s="51"/>
      <c r="C2009" s="51"/>
      <c r="D2009" s="10"/>
      <c r="E2009" s="9"/>
      <c r="F2009" s="9"/>
      <c r="G2009" s="11"/>
    </row>
    <row r="2010" spans="1:7">
      <c r="A2010" s="9"/>
      <c r="B2010" s="51"/>
      <c r="C2010" s="51"/>
      <c r="D2010" s="10"/>
      <c r="E2010" s="9"/>
      <c r="F2010" s="9"/>
      <c r="G2010" s="11"/>
    </row>
    <row r="2011" spans="1:7">
      <c r="A2011" s="9"/>
      <c r="B2011" s="51"/>
      <c r="C2011" s="51"/>
      <c r="D2011" s="10"/>
      <c r="E2011" s="9"/>
      <c r="F2011" s="9"/>
      <c r="G2011" s="11"/>
    </row>
    <row r="2012" spans="1:7">
      <c r="A2012" s="9"/>
      <c r="B2012" s="51"/>
      <c r="C2012" s="51"/>
      <c r="D2012" s="10"/>
      <c r="E2012" s="9"/>
      <c r="F2012" s="9"/>
      <c r="G2012" s="11"/>
    </row>
    <row r="2013" spans="1:7">
      <c r="A2013" s="9"/>
      <c r="B2013" s="51"/>
      <c r="C2013" s="51"/>
      <c r="D2013" s="10"/>
      <c r="E2013" s="9"/>
      <c r="F2013" s="9"/>
      <c r="G2013" s="11"/>
    </row>
    <row r="2014" spans="1:7">
      <c r="A2014" s="9"/>
      <c r="B2014" s="51"/>
      <c r="C2014" s="51"/>
      <c r="D2014" s="10"/>
      <c r="E2014" s="9"/>
      <c r="F2014" s="9"/>
      <c r="G2014" s="11"/>
    </row>
    <row r="2015" spans="1:7">
      <c r="A2015" s="9"/>
      <c r="B2015" s="51"/>
      <c r="C2015" s="51"/>
      <c r="D2015" s="10"/>
      <c r="E2015" s="9"/>
      <c r="F2015" s="9"/>
      <c r="G2015" s="11"/>
    </row>
    <row r="2016" spans="1:7">
      <c r="A2016" s="9"/>
      <c r="B2016" s="51"/>
      <c r="C2016" s="51"/>
      <c r="D2016" s="10"/>
      <c r="E2016" s="9"/>
      <c r="F2016" s="9"/>
      <c r="G2016" s="11"/>
    </row>
    <row r="2017" spans="1:7">
      <c r="A2017" s="9"/>
      <c r="B2017" s="51"/>
      <c r="C2017" s="51"/>
      <c r="D2017" s="10"/>
      <c r="E2017" s="9"/>
      <c r="F2017" s="9"/>
      <c r="G2017" s="11"/>
    </row>
    <row r="2018" spans="1:7">
      <c r="A2018" s="9"/>
      <c r="B2018" s="51"/>
      <c r="C2018" s="51"/>
      <c r="D2018" s="10"/>
      <c r="E2018" s="9"/>
      <c r="F2018" s="9"/>
      <c r="G2018" s="11"/>
    </row>
    <row r="2019" spans="1:7">
      <c r="A2019" s="9"/>
      <c r="B2019" s="51"/>
      <c r="C2019" s="51"/>
      <c r="D2019" s="10"/>
      <c r="E2019" s="9"/>
      <c r="F2019" s="9"/>
      <c r="G2019" s="11"/>
    </row>
    <row r="2020" spans="1:7">
      <c r="A2020" s="9"/>
      <c r="B2020" s="51"/>
      <c r="C2020" s="51"/>
      <c r="D2020" s="10"/>
      <c r="E2020" s="9"/>
      <c r="F2020" s="9"/>
      <c r="G2020" s="11"/>
    </row>
    <row r="2021" spans="1:7">
      <c r="A2021" s="9"/>
      <c r="B2021" s="51"/>
      <c r="C2021" s="51"/>
      <c r="D2021" s="10"/>
      <c r="E2021" s="9"/>
      <c r="F2021" s="9"/>
      <c r="G2021" s="11"/>
    </row>
    <row r="2022" spans="1:7">
      <c r="A2022" s="9"/>
      <c r="B2022" s="51"/>
      <c r="C2022" s="51"/>
      <c r="D2022" s="10"/>
      <c r="E2022" s="9"/>
      <c r="F2022" s="9"/>
      <c r="G2022" s="11"/>
    </row>
    <row r="2023" spans="1:7">
      <c r="A2023" s="9"/>
      <c r="B2023" s="51"/>
      <c r="C2023" s="51"/>
      <c r="D2023" s="10"/>
      <c r="E2023" s="9"/>
      <c r="F2023" s="9"/>
      <c r="G2023" s="11"/>
    </row>
    <row r="2024" spans="1:7">
      <c r="A2024" s="9"/>
      <c r="B2024" s="51"/>
      <c r="C2024" s="51"/>
      <c r="D2024" s="10"/>
      <c r="E2024" s="9"/>
      <c r="F2024" s="9"/>
      <c r="G2024" s="11"/>
    </row>
    <row r="2025" spans="1:7">
      <c r="A2025" s="9"/>
      <c r="B2025" s="51"/>
      <c r="C2025" s="51"/>
      <c r="D2025" s="10"/>
      <c r="E2025" s="9"/>
      <c r="F2025" s="9"/>
      <c r="G2025" s="11"/>
    </row>
    <row r="2026" spans="1:7">
      <c r="A2026" s="9"/>
      <c r="B2026" s="51"/>
      <c r="C2026" s="51"/>
      <c r="D2026" s="10"/>
      <c r="E2026" s="9"/>
      <c r="F2026" s="9"/>
      <c r="G2026" s="11"/>
    </row>
    <row r="2027" spans="1:7">
      <c r="A2027" s="9"/>
      <c r="B2027" s="51"/>
      <c r="C2027" s="51"/>
      <c r="D2027" s="10"/>
      <c r="E2027" s="9"/>
      <c r="F2027" s="9"/>
      <c r="G2027" s="11"/>
    </row>
    <row r="2028" spans="1:7">
      <c r="A2028" s="9"/>
      <c r="B2028" s="51"/>
      <c r="C2028" s="51"/>
      <c r="D2028" s="10"/>
      <c r="E2028" s="9"/>
      <c r="F2028" s="9"/>
      <c r="G2028" s="11"/>
    </row>
    <row r="2029" spans="1:7">
      <c r="A2029" s="9"/>
      <c r="B2029" s="51"/>
      <c r="C2029" s="51"/>
      <c r="D2029" s="10"/>
      <c r="E2029" s="9"/>
      <c r="F2029" s="9"/>
      <c r="G2029" s="11"/>
    </row>
    <row r="2030" spans="1:7">
      <c r="A2030" s="9"/>
      <c r="B2030" s="51"/>
      <c r="C2030" s="51"/>
      <c r="D2030" s="10"/>
      <c r="E2030" s="9"/>
      <c r="F2030" s="9"/>
      <c r="G2030" s="11"/>
    </row>
    <row r="2031" spans="1:7">
      <c r="A2031" s="9"/>
      <c r="B2031" s="51"/>
      <c r="C2031" s="51"/>
      <c r="D2031" s="10"/>
      <c r="E2031" s="9"/>
      <c r="F2031" s="9"/>
      <c r="G2031" s="11"/>
    </row>
    <row r="2032" spans="1:7">
      <c r="A2032" s="9"/>
      <c r="B2032" s="51"/>
      <c r="C2032" s="51"/>
      <c r="D2032" s="10"/>
      <c r="E2032" s="9"/>
      <c r="F2032" s="9"/>
      <c r="G2032" s="11"/>
    </row>
    <row r="2033" spans="1:7">
      <c r="A2033" s="9"/>
      <c r="B2033" s="51"/>
      <c r="C2033" s="51"/>
      <c r="D2033" s="10"/>
      <c r="E2033" s="9"/>
      <c r="F2033" s="9"/>
      <c r="G2033" s="11"/>
    </row>
    <row r="2034" spans="1:7">
      <c r="A2034" s="9"/>
      <c r="B2034" s="51"/>
      <c r="C2034" s="51"/>
      <c r="D2034" s="10"/>
      <c r="E2034" s="9"/>
      <c r="F2034" s="9"/>
      <c r="G2034" s="11"/>
    </row>
    <row r="2035" spans="1:7">
      <c r="A2035" s="9"/>
      <c r="B2035" s="51"/>
      <c r="C2035" s="51"/>
      <c r="D2035" s="10"/>
      <c r="E2035" s="9"/>
      <c r="F2035" s="9"/>
      <c r="G2035" s="11"/>
    </row>
    <row r="2036" spans="1:7">
      <c r="A2036" s="9"/>
      <c r="B2036" s="51"/>
      <c r="C2036" s="51"/>
      <c r="D2036" s="10"/>
      <c r="E2036" s="9"/>
      <c r="F2036" s="9"/>
      <c r="G2036" s="11"/>
    </row>
    <row r="2037" spans="1:7">
      <c r="A2037" s="9"/>
      <c r="B2037" s="51"/>
      <c r="C2037" s="51"/>
      <c r="D2037" s="10"/>
      <c r="E2037" s="9"/>
      <c r="F2037" s="9"/>
      <c r="G2037" s="11"/>
    </row>
    <row r="2038" spans="1:7">
      <c r="A2038" s="9"/>
      <c r="B2038" s="51"/>
      <c r="C2038" s="51"/>
      <c r="D2038" s="10"/>
      <c r="E2038" s="9"/>
      <c r="F2038" s="9"/>
      <c r="G2038" s="11"/>
    </row>
    <row r="2039" spans="1:7">
      <c r="A2039" s="9"/>
      <c r="B2039" s="51"/>
      <c r="C2039" s="51"/>
      <c r="D2039" s="10"/>
      <c r="E2039" s="9"/>
      <c r="F2039" s="9"/>
      <c r="G2039" s="11"/>
    </row>
    <row r="2040" spans="1:7">
      <c r="A2040" s="9"/>
      <c r="B2040" s="51"/>
      <c r="C2040" s="51"/>
      <c r="D2040" s="10"/>
      <c r="E2040" s="9"/>
      <c r="F2040" s="9"/>
      <c r="G2040" s="11"/>
    </row>
    <row r="2041" spans="1:7">
      <c r="A2041" s="9"/>
      <c r="B2041" s="51"/>
      <c r="C2041" s="51"/>
      <c r="D2041" s="10"/>
      <c r="E2041" s="9"/>
      <c r="F2041" s="9"/>
      <c r="G2041" s="11"/>
    </row>
    <row r="2042" spans="1:7">
      <c r="A2042" s="9"/>
      <c r="B2042" s="51"/>
      <c r="C2042" s="51"/>
      <c r="D2042" s="10"/>
      <c r="E2042" s="9"/>
      <c r="F2042" s="9"/>
      <c r="G2042" s="11"/>
    </row>
    <row r="2043" spans="1:7">
      <c r="A2043" s="9"/>
      <c r="B2043" s="51"/>
      <c r="C2043" s="51"/>
      <c r="D2043" s="10"/>
      <c r="E2043" s="9"/>
      <c r="F2043" s="9"/>
      <c r="G2043" s="11"/>
    </row>
    <row r="2044" spans="1:7">
      <c r="A2044" s="9"/>
      <c r="B2044" s="51"/>
      <c r="C2044" s="51"/>
      <c r="D2044" s="10"/>
      <c r="E2044" s="9"/>
      <c r="F2044" s="9"/>
      <c r="G2044" s="11"/>
    </row>
    <row r="2045" spans="1:7">
      <c r="A2045" s="9"/>
      <c r="B2045" s="51"/>
      <c r="C2045" s="51"/>
      <c r="D2045" s="10"/>
      <c r="E2045" s="9"/>
      <c r="F2045" s="9"/>
      <c r="G2045" s="11"/>
    </row>
    <row r="2046" spans="1:7">
      <c r="A2046" s="9"/>
      <c r="B2046" s="51"/>
      <c r="C2046" s="51"/>
      <c r="D2046" s="10"/>
      <c r="E2046" s="9"/>
      <c r="F2046" s="9"/>
      <c r="G2046" s="11"/>
    </row>
    <row r="2047" spans="1:7">
      <c r="A2047" s="9"/>
      <c r="B2047" s="51"/>
      <c r="C2047" s="51"/>
      <c r="D2047" s="10"/>
      <c r="E2047" s="9"/>
      <c r="F2047" s="9"/>
      <c r="G2047" s="11"/>
    </row>
    <row r="2048" spans="1:7">
      <c r="A2048" s="9"/>
      <c r="B2048" s="51"/>
      <c r="C2048" s="51"/>
      <c r="D2048" s="10"/>
      <c r="E2048" s="9"/>
      <c r="F2048" s="9"/>
      <c r="G2048" s="11"/>
    </row>
    <row r="2049" spans="1:7">
      <c r="A2049" s="9"/>
      <c r="B2049" s="51"/>
      <c r="C2049" s="51"/>
      <c r="D2049" s="10"/>
      <c r="E2049" s="9"/>
      <c r="F2049" s="9"/>
      <c r="G2049" s="11"/>
    </row>
    <row r="2050" spans="1:7">
      <c r="A2050" s="9"/>
      <c r="B2050" s="51"/>
      <c r="C2050" s="51"/>
      <c r="D2050" s="10"/>
      <c r="E2050" s="9"/>
      <c r="F2050" s="9"/>
      <c r="G2050" s="11"/>
    </row>
    <row r="2051" spans="1:7">
      <c r="A2051" s="9"/>
      <c r="B2051" s="51"/>
      <c r="C2051" s="51"/>
      <c r="D2051" s="10"/>
      <c r="E2051" s="9"/>
      <c r="F2051" s="9"/>
      <c r="G2051" s="11"/>
    </row>
    <row r="2052" spans="1:7">
      <c r="A2052" s="9"/>
      <c r="B2052" s="51"/>
      <c r="C2052" s="51"/>
      <c r="D2052" s="10"/>
      <c r="E2052" s="9"/>
      <c r="F2052" s="9"/>
      <c r="G2052" s="11"/>
    </row>
    <row r="2053" spans="1:7">
      <c r="A2053" s="9"/>
      <c r="B2053" s="51"/>
      <c r="C2053" s="51"/>
      <c r="D2053" s="10"/>
      <c r="E2053" s="9"/>
      <c r="F2053" s="9"/>
      <c r="G2053" s="11"/>
    </row>
    <row r="2054" spans="1:7">
      <c r="A2054" s="9"/>
      <c r="B2054" s="51"/>
      <c r="C2054" s="51"/>
      <c r="D2054" s="10"/>
      <c r="E2054" s="9"/>
      <c r="F2054" s="9"/>
      <c r="G2054" s="11"/>
    </row>
    <row r="2055" spans="1:7">
      <c r="A2055" s="9"/>
      <c r="B2055" s="51"/>
      <c r="C2055" s="51"/>
      <c r="D2055" s="10"/>
      <c r="E2055" s="9"/>
      <c r="F2055" s="9"/>
      <c r="G2055" s="11"/>
    </row>
    <row r="2056" spans="1:7">
      <c r="A2056" s="9"/>
      <c r="B2056" s="51"/>
      <c r="C2056" s="51"/>
      <c r="D2056" s="10"/>
      <c r="E2056" s="9"/>
      <c r="F2056" s="9"/>
      <c r="G2056" s="11"/>
    </row>
    <row r="2057" spans="1:7">
      <c r="A2057" s="9"/>
      <c r="B2057" s="51"/>
      <c r="C2057" s="51"/>
      <c r="D2057" s="10"/>
      <c r="E2057" s="9"/>
      <c r="F2057" s="9"/>
      <c r="G2057" s="11"/>
    </row>
    <row r="2058" spans="1:7">
      <c r="A2058" s="9"/>
      <c r="B2058" s="51"/>
      <c r="C2058" s="51"/>
      <c r="D2058" s="10"/>
      <c r="E2058" s="9"/>
      <c r="F2058" s="9"/>
      <c r="G2058" s="11"/>
    </row>
    <row r="2059" spans="1:7">
      <c r="A2059" s="9"/>
      <c r="B2059" s="51"/>
      <c r="C2059" s="51"/>
      <c r="D2059" s="10"/>
      <c r="E2059" s="9"/>
      <c r="F2059" s="9"/>
      <c r="G2059" s="11"/>
    </row>
    <row r="2060" spans="1:7">
      <c r="A2060" s="9"/>
      <c r="B2060" s="51"/>
      <c r="C2060" s="51"/>
      <c r="D2060" s="10"/>
      <c r="E2060" s="9"/>
      <c r="F2060" s="9"/>
      <c r="G2060" s="11"/>
    </row>
    <row r="2061" spans="1:7">
      <c r="A2061" s="9"/>
      <c r="B2061" s="51"/>
      <c r="C2061" s="51"/>
      <c r="D2061" s="10"/>
      <c r="E2061" s="9"/>
      <c r="F2061" s="9"/>
      <c r="G2061" s="11"/>
    </row>
    <row r="2062" spans="1:7">
      <c r="A2062" s="9"/>
      <c r="B2062" s="51"/>
      <c r="C2062" s="51"/>
      <c r="D2062" s="10"/>
      <c r="E2062" s="9"/>
      <c r="F2062" s="9"/>
      <c r="G2062" s="11"/>
    </row>
    <row r="2063" spans="1:7">
      <c r="A2063" s="9"/>
      <c r="B2063" s="51"/>
      <c r="C2063" s="51"/>
      <c r="D2063" s="10"/>
      <c r="E2063" s="9"/>
      <c r="F2063" s="9"/>
      <c r="G2063" s="11"/>
    </row>
    <row r="2064" spans="1:7">
      <c r="A2064" s="9"/>
      <c r="B2064" s="51"/>
      <c r="C2064" s="51"/>
      <c r="D2064" s="10"/>
      <c r="E2064" s="9"/>
      <c r="F2064" s="9"/>
      <c r="G2064" s="11"/>
    </row>
    <row r="2065" spans="1:7">
      <c r="A2065" s="9"/>
      <c r="B2065" s="51"/>
      <c r="C2065" s="51"/>
      <c r="D2065" s="10"/>
      <c r="E2065" s="9"/>
      <c r="F2065" s="9"/>
      <c r="G2065" s="11"/>
    </row>
    <row r="2066" spans="1:7">
      <c r="A2066" s="9"/>
      <c r="B2066" s="51"/>
      <c r="C2066" s="51"/>
      <c r="D2066" s="10"/>
      <c r="E2066" s="9"/>
      <c r="F2066" s="9"/>
      <c r="G2066" s="11"/>
    </row>
    <row r="2067" spans="1:7">
      <c r="A2067" s="9"/>
      <c r="B2067" s="51"/>
      <c r="C2067" s="51"/>
      <c r="D2067" s="10"/>
      <c r="E2067" s="9"/>
      <c r="F2067" s="9"/>
      <c r="G2067" s="11"/>
    </row>
    <row r="2068" spans="1:7">
      <c r="A2068" s="9"/>
      <c r="B2068" s="51"/>
      <c r="C2068" s="51"/>
      <c r="D2068" s="10"/>
      <c r="E2068" s="9"/>
      <c r="F2068" s="9"/>
      <c r="G2068" s="11"/>
    </row>
    <row r="2069" spans="1:7">
      <c r="A2069" s="9"/>
      <c r="B2069" s="51"/>
      <c r="C2069" s="51"/>
      <c r="D2069" s="10"/>
      <c r="E2069" s="9"/>
      <c r="F2069" s="9"/>
      <c r="G2069" s="11"/>
    </row>
    <row r="2070" spans="1:7">
      <c r="A2070" s="9"/>
      <c r="B2070" s="51"/>
      <c r="C2070" s="51"/>
      <c r="D2070" s="10"/>
      <c r="E2070" s="9"/>
      <c r="F2070" s="9"/>
      <c r="G2070" s="11"/>
    </row>
    <row r="2071" spans="1:7">
      <c r="A2071" s="9"/>
      <c r="B2071" s="51"/>
      <c r="C2071" s="51"/>
      <c r="D2071" s="10"/>
      <c r="E2071" s="9"/>
      <c r="F2071" s="9"/>
      <c r="G2071" s="11"/>
    </row>
    <row r="2072" spans="1:7">
      <c r="A2072" s="9"/>
      <c r="B2072" s="51"/>
      <c r="C2072" s="51"/>
      <c r="D2072" s="10"/>
      <c r="E2072" s="9"/>
      <c r="F2072" s="9"/>
      <c r="G2072" s="11"/>
    </row>
    <row r="2073" spans="1:7">
      <c r="A2073" s="9"/>
      <c r="B2073" s="51"/>
      <c r="C2073" s="51"/>
      <c r="D2073" s="10"/>
      <c r="E2073" s="9"/>
      <c r="F2073" s="9"/>
      <c r="G2073" s="11"/>
    </row>
    <row r="2074" spans="1:7">
      <c r="A2074" s="9"/>
      <c r="B2074" s="51"/>
      <c r="C2074" s="51"/>
      <c r="D2074" s="10"/>
      <c r="E2074" s="9"/>
      <c r="F2074" s="9"/>
      <c r="G2074" s="11"/>
    </row>
    <row r="2075" spans="1:7">
      <c r="A2075" s="9"/>
      <c r="B2075" s="51"/>
      <c r="C2075" s="51"/>
      <c r="D2075" s="10"/>
      <c r="E2075" s="9"/>
      <c r="F2075" s="9"/>
      <c r="G2075" s="11"/>
    </row>
    <row r="2076" spans="1:7">
      <c r="A2076" s="9"/>
      <c r="B2076" s="51"/>
      <c r="C2076" s="51"/>
      <c r="D2076" s="10"/>
      <c r="E2076" s="9"/>
      <c r="F2076" s="9"/>
      <c r="G2076" s="11"/>
    </row>
    <row r="2077" spans="1:7">
      <c r="A2077" s="9"/>
      <c r="B2077" s="51"/>
      <c r="C2077" s="51"/>
      <c r="D2077" s="10"/>
      <c r="E2077" s="9"/>
      <c r="F2077" s="9"/>
      <c r="G2077" s="11"/>
    </row>
    <row r="2078" spans="1:7">
      <c r="A2078" s="9"/>
      <c r="B2078" s="51"/>
      <c r="C2078" s="51"/>
      <c r="D2078" s="10"/>
      <c r="E2078" s="9"/>
      <c r="F2078" s="9"/>
      <c r="G2078" s="11"/>
    </row>
    <row r="2079" spans="1:7">
      <c r="A2079" s="9"/>
      <c r="B2079" s="51"/>
      <c r="C2079" s="51"/>
      <c r="D2079" s="10"/>
      <c r="E2079" s="9"/>
      <c r="F2079" s="9"/>
      <c r="G2079" s="11"/>
    </row>
    <row r="2080" spans="1:7">
      <c r="A2080" s="9"/>
      <c r="B2080" s="51"/>
      <c r="C2080" s="51"/>
      <c r="D2080" s="10"/>
      <c r="E2080" s="9"/>
      <c r="F2080" s="9"/>
      <c r="G2080" s="11"/>
    </row>
    <row r="2081" spans="1:7">
      <c r="A2081" s="9"/>
      <c r="B2081" s="51"/>
      <c r="C2081" s="51"/>
      <c r="D2081" s="10"/>
      <c r="E2081" s="9"/>
      <c r="F2081" s="9"/>
      <c r="G2081" s="11"/>
    </row>
    <row r="2082" spans="1:7">
      <c r="A2082" s="9"/>
      <c r="B2082" s="51"/>
      <c r="C2082" s="51"/>
      <c r="D2082" s="10"/>
      <c r="E2082" s="9"/>
      <c r="F2082" s="9"/>
      <c r="G2082" s="11"/>
    </row>
    <row r="2083" spans="1:7">
      <c r="A2083" s="9"/>
      <c r="B2083" s="51"/>
      <c r="C2083" s="51"/>
      <c r="D2083" s="10"/>
      <c r="E2083" s="9"/>
      <c r="F2083" s="9"/>
      <c r="G2083" s="11"/>
    </row>
    <row r="2084" spans="1:7">
      <c r="A2084" s="9"/>
      <c r="B2084" s="51"/>
      <c r="C2084" s="51"/>
      <c r="D2084" s="10"/>
      <c r="E2084" s="9"/>
      <c r="F2084" s="9"/>
      <c r="G2084" s="11"/>
    </row>
    <row r="2085" spans="1:7">
      <c r="A2085" s="9"/>
      <c r="B2085" s="51"/>
      <c r="C2085" s="51"/>
      <c r="D2085" s="10"/>
      <c r="E2085" s="9"/>
      <c r="F2085" s="9"/>
      <c r="G2085" s="11"/>
    </row>
    <row r="2086" spans="1:7">
      <c r="A2086" s="9"/>
      <c r="B2086" s="51"/>
      <c r="C2086" s="51"/>
      <c r="D2086" s="10"/>
      <c r="E2086" s="9"/>
      <c r="F2086" s="9"/>
      <c r="G2086" s="11"/>
    </row>
    <row r="2087" spans="1:7">
      <c r="A2087" s="9"/>
      <c r="B2087" s="51"/>
      <c r="C2087" s="51"/>
      <c r="D2087" s="10"/>
      <c r="E2087" s="9"/>
      <c r="F2087" s="9"/>
      <c r="G2087" s="11"/>
    </row>
    <row r="2088" spans="1:7">
      <c r="A2088" s="9"/>
      <c r="B2088" s="51"/>
      <c r="C2088" s="51"/>
      <c r="D2088" s="10"/>
      <c r="E2088" s="9"/>
      <c r="F2088" s="9"/>
      <c r="G2088" s="11"/>
    </row>
    <row r="2089" spans="1:7">
      <c r="A2089" s="9"/>
      <c r="B2089" s="51"/>
      <c r="C2089" s="51"/>
      <c r="D2089" s="10"/>
      <c r="E2089" s="9"/>
      <c r="F2089" s="9"/>
      <c r="G2089" s="11"/>
    </row>
    <row r="2090" spans="1:7">
      <c r="A2090" s="9"/>
      <c r="B2090" s="51"/>
      <c r="C2090" s="51"/>
      <c r="D2090" s="10"/>
      <c r="E2090" s="9"/>
      <c r="F2090" s="9"/>
      <c r="G2090" s="11"/>
    </row>
    <row r="2091" spans="1:7">
      <c r="A2091" s="9"/>
      <c r="B2091" s="51"/>
      <c r="C2091" s="51"/>
      <c r="D2091" s="10"/>
      <c r="E2091" s="9"/>
      <c r="F2091" s="9"/>
      <c r="G2091" s="11"/>
    </row>
    <row r="2092" spans="1:7">
      <c r="A2092" s="9"/>
      <c r="B2092" s="51"/>
      <c r="C2092" s="51"/>
      <c r="D2092" s="10"/>
      <c r="E2092" s="9"/>
      <c r="F2092" s="9"/>
      <c r="G2092" s="11"/>
    </row>
    <row r="2093" spans="1:7">
      <c r="A2093" s="9"/>
      <c r="B2093" s="51"/>
      <c r="C2093" s="51"/>
      <c r="D2093" s="10"/>
      <c r="E2093" s="9"/>
      <c r="F2093" s="9"/>
      <c r="G2093" s="11"/>
    </row>
    <row r="2094" spans="1:7">
      <c r="A2094" s="9"/>
      <c r="B2094" s="51"/>
      <c r="C2094" s="51"/>
      <c r="D2094" s="10"/>
      <c r="E2094" s="9"/>
      <c r="F2094" s="9"/>
      <c r="G2094" s="11"/>
    </row>
    <row r="2095" spans="1:7">
      <c r="A2095" s="9"/>
      <c r="B2095" s="51"/>
      <c r="C2095" s="51"/>
      <c r="D2095" s="10"/>
      <c r="E2095" s="9"/>
      <c r="F2095" s="9"/>
      <c r="G2095" s="11"/>
    </row>
    <row r="2096" spans="1:7">
      <c r="A2096" s="9"/>
      <c r="B2096" s="51"/>
      <c r="C2096" s="51"/>
      <c r="D2096" s="10"/>
      <c r="E2096" s="9"/>
      <c r="F2096" s="9"/>
      <c r="G2096" s="11"/>
    </row>
    <row r="2097" spans="1:7">
      <c r="A2097" s="9"/>
      <c r="B2097" s="51"/>
      <c r="C2097" s="51"/>
      <c r="D2097" s="10"/>
      <c r="E2097" s="9"/>
      <c r="F2097" s="9"/>
      <c r="G2097" s="11"/>
    </row>
    <row r="2098" spans="1:7">
      <c r="A2098" s="9"/>
      <c r="B2098" s="51"/>
      <c r="C2098" s="51"/>
      <c r="D2098" s="10"/>
      <c r="E2098" s="9"/>
      <c r="F2098" s="9"/>
      <c r="G2098" s="11"/>
    </row>
    <row r="2099" spans="1:7">
      <c r="A2099" s="9"/>
      <c r="B2099" s="51"/>
      <c r="C2099" s="51"/>
      <c r="D2099" s="10"/>
      <c r="E2099" s="9"/>
      <c r="F2099" s="9"/>
      <c r="G2099" s="11"/>
    </row>
    <row r="2100" spans="1:7">
      <c r="A2100" s="9"/>
      <c r="B2100" s="51"/>
      <c r="C2100" s="51"/>
      <c r="D2100" s="10"/>
      <c r="E2100" s="9"/>
      <c r="F2100" s="9"/>
      <c r="G2100" s="11"/>
    </row>
    <row r="2101" spans="1:7">
      <c r="A2101" s="9"/>
      <c r="B2101" s="51"/>
      <c r="C2101" s="51"/>
      <c r="D2101" s="10"/>
      <c r="E2101" s="9"/>
      <c r="F2101" s="9"/>
      <c r="G2101" s="11"/>
    </row>
    <row r="2102" spans="1:7">
      <c r="A2102" s="9"/>
      <c r="B2102" s="51"/>
      <c r="C2102" s="51"/>
      <c r="D2102" s="10"/>
      <c r="E2102" s="9"/>
      <c r="F2102" s="9"/>
      <c r="G2102" s="11"/>
    </row>
    <row r="2103" spans="1:7">
      <c r="A2103" s="9"/>
      <c r="B2103" s="51"/>
      <c r="C2103" s="51"/>
      <c r="D2103" s="10"/>
      <c r="E2103" s="9"/>
      <c r="F2103" s="9"/>
      <c r="G2103" s="11"/>
    </row>
    <row r="2104" spans="1:7">
      <c r="A2104" s="9"/>
      <c r="B2104" s="51"/>
      <c r="C2104" s="51"/>
      <c r="D2104" s="10"/>
      <c r="E2104" s="9"/>
      <c r="F2104" s="9"/>
      <c r="G2104" s="11"/>
    </row>
    <row r="2105" spans="1:7">
      <c r="A2105" s="9"/>
      <c r="B2105" s="51"/>
      <c r="C2105" s="51"/>
      <c r="D2105" s="10"/>
      <c r="E2105" s="9"/>
      <c r="F2105" s="9"/>
      <c r="G2105" s="11"/>
    </row>
    <row r="2106" spans="1:7">
      <c r="A2106" s="9"/>
      <c r="B2106" s="51"/>
      <c r="C2106" s="51"/>
      <c r="D2106" s="10"/>
      <c r="E2106" s="9"/>
      <c r="F2106" s="9"/>
      <c r="G2106" s="11"/>
    </row>
    <row r="2107" spans="1:7">
      <c r="A2107" s="9"/>
      <c r="B2107" s="51"/>
      <c r="C2107" s="51"/>
      <c r="D2107" s="10"/>
      <c r="E2107" s="9"/>
      <c r="F2107" s="9"/>
      <c r="G2107" s="11"/>
    </row>
    <row r="2108" spans="1:7">
      <c r="A2108" s="9"/>
      <c r="B2108" s="51"/>
      <c r="C2108" s="51"/>
      <c r="D2108" s="10"/>
      <c r="E2108" s="9"/>
      <c r="F2108" s="9"/>
      <c r="G2108" s="11"/>
    </row>
    <row r="2109" spans="1:7">
      <c r="A2109" s="9"/>
      <c r="B2109" s="51"/>
      <c r="C2109" s="51"/>
      <c r="D2109" s="10"/>
      <c r="E2109" s="9"/>
      <c r="F2109" s="9"/>
      <c r="G2109" s="11"/>
    </row>
    <row r="2110" spans="1:7">
      <c r="A2110" s="9"/>
      <c r="B2110" s="51"/>
      <c r="C2110" s="51"/>
      <c r="D2110" s="10"/>
      <c r="E2110" s="9"/>
      <c r="F2110" s="9"/>
      <c r="G2110" s="11"/>
    </row>
    <row r="2111" spans="1:7">
      <c r="A2111" s="9"/>
      <c r="B2111" s="51"/>
      <c r="C2111" s="51"/>
      <c r="D2111" s="10"/>
      <c r="E2111" s="9"/>
      <c r="F2111" s="9"/>
      <c r="G2111" s="11"/>
    </row>
    <row r="2112" spans="1:7">
      <c r="A2112" s="9"/>
      <c r="B2112" s="51"/>
      <c r="C2112" s="51"/>
      <c r="D2112" s="10"/>
      <c r="E2112" s="9"/>
      <c r="F2112" s="9"/>
      <c r="G2112" s="11"/>
    </row>
    <row r="2113" spans="1:7">
      <c r="A2113" s="9"/>
      <c r="B2113" s="51"/>
      <c r="C2113" s="51"/>
      <c r="D2113" s="10"/>
      <c r="E2113" s="9"/>
      <c r="F2113" s="9"/>
      <c r="G2113" s="11"/>
    </row>
    <row r="2114" spans="1:7">
      <c r="A2114" s="9"/>
      <c r="B2114" s="51"/>
      <c r="C2114" s="51"/>
      <c r="D2114" s="10"/>
      <c r="E2114" s="9"/>
      <c r="F2114" s="9"/>
      <c r="G2114" s="11"/>
    </row>
    <row r="2115" spans="1:7">
      <c r="A2115" s="9"/>
      <c r="B2115" s="51"/>
      <c r="C2115" s="51"/>
      <c r="D2115" s="10"/>
      <c r="E2115" s="9"/>
      <c r="F2115" s="9"/>
      <c r="G2115" s="11"/>
    </row>
    <row r="2116" spans="1:7">
      <c r="A2116" s="9"/>
      <c r="B2116" s="51"/>
      <c r="C2116" s="51"/>
      <c r="D2116" s="10"/>
      <c r="E2116" s="9"/>
      <c r="F2116" s="9"/>
      <c r="G2116" s="11"/>
    </row>
    <row r="2117" spans="1:7">
      <c r="A2117" s="9"/>
      <c r="B2117" s="51"/>
      <c r="C2117" s="51"/>
      <c r="D2117" s="10"/>
      <c r="E2117" s="9"/>
      <c r="F2117" s="9"/>
      <c r="G2117" s="11"/>
    </row>
    <row r="2118" spans="1:7">
      <c r="A2118" s="9"/>
      <c r="B2118" s="51"/>
      <c r="C2118" s="51"/>
      <c r="D2118" s="10"/>
      <c r="E2118" s="9"/>
      <c r="F2118" s="9"/>
      <c r="G2118" s="11"/>
    </row>
    <row r="2119" spans="1:7">
      <c r="A2119" s="9"/>
      <c r="B2119" s="51"/>
      <c r="C2119" s="51"/>
      <c r="D2119" s="10"/>
      <c r="E2119" s="9"/>
      <c r="F2119" s="9"/>
      <c r="G2119" s="11"/>
    </row>
    <row r="2120" spans="1:7">
      <c r="A2120" s="9"/>
      <c r="B2120" s="51"/>
      <c r="C2120" s="51"/>
      <c r="D2120" s="10"/>
      <c r="E2120" s="9"/>
      <c r="F2120" s="9"/>
      <c r="G2120" s="11"/>
    </row>
    <row r="2121" spans="1:7">
      <c r="A2121" s="9"/>
      <c r="B2121" s="51"/>
      <c r="C2121" s="51"/>
      <c r="D2121" s="10"/>
      <c r="E2121" s="9"/>
      <c r="F2121" s="9"/>
      <c r="G2121" s="11"/>
    </row>
    <row r="2122" spans="1:7">
      <c r="A2122" s="9"/>
      <c r="B2122" s="51"/>
      <c r="C2122" s="51"/>
      <c r="D2122" s="10"/>
      <c r="E2122" s="9"/>
      <c r="F2122" s="9"/>
      <c r="G2122" s="11"/>
    </row>
    <row r="2123" spans="1:7">
      <c r="A2123" s="9"/>
      <c r="B2123" s="51"/>
      <c r="C2123" s="51"/>
      <c r="D2123" s="10"/>
      <c r="E2123" s="9"/>
      <c r="F2123" s="9"/>
      <c r="G2123" s="11"/>
    </row>
    <row r="2124" spans="1:7">
      <c r="A2124" s="9"/>
      <c r="B2124" s="51"/>
      <c r="C2124" s="51"/>
      <c r="D2124" s="10"/>
      <c r="E2124" s="9"/>
      <c r="F2124" s="9"/>
      <c r="G2124" s="11"/>
    </row>
    <row r="2125" spans="1:7">
      <c r="A2125" s="9"/>
      <c r="B2125" s="51"/>
      <c r="C2125" s="51"/>
      <c r="D2125" s="10"/>
      <c r="E2125" s="9"/>
      <c r="F2125" s="9"/>
      <c r="G2125" s="11"/>
    </row>
    <row r="2126" spans="1:7">
      <c r="A2126" s="9"/>
      <c r="B2126" s="51"/>
      <c r="C2126" s="51"/>
      <c r="D2126" s="10"/>
      <c r="E2126" s="9"/>
      <c r="F2126" s="9"/>
      <c r="G2126" s="11"/>
    </row>
    <row r="2127" spans="1:7">
      <c r="A2127" s="9"/>
      <c r="B2127" s="51"/>
      <c r="C2127" s="51"/>
      <c r="D2127" s="10"/>
      <c r="E2127" s="9"/>
      <c r="F2127" s="9"/>
      <c r="G2127" s="11"/>
    </row>
    <row r="2128" spans="1:7">
      <c r="A2128" s="9"/>
      <c r="B2128" s="51"/>
      <c r="C2128" s="51"/>
      <c r="D2128" s="10"/>
      <c r="E2128" s="9"/>
      <c r="F2128" s="9"/>
      <c r="G2128" s="11"/>
    </row>
    <row r="2129" spans="1:7">
      <c r="A2129" s="9"/>
      <c r="B2129" s="51"/>
      <c r="C2129" s="51"/>
      <c r="D2129" s="10"/>
      <c r="E2129" s="9"/>
      <c r="F2129" s="9"/>
      <c r="G2129" s="11"/>
    </row>
    <row r="2130" spans="1:7">
      <c r="A2130" s="9"/>
      <c r="B2130" s="51"/>
      <c r="C2130" s="51"/>
      <c r="D2130" s="10"/>
      <c r="E2130" s="9"/>
      <c r="F2130" s="9"/>
      <c r="G2130" s="11"/>
    </row>
    <row r="2131" spans="1:7">
      <c r="A2131" s="9"/>
      <c r="B2131" s="51"/>
      <c r="C2131" s="51"/>
      <c r="D2131" s="10"/>
      <c r="E2131" s="9"/>
      <c r="F2131" s="9"/>
      <c r="G2131" s="11"/>
    </row>
    <row r="2132" spans="1:7">
      <c r="A2132" s="9"/>
      <c r="B2132" s="51"/>
      <c r="C2132" s="51"/>
      <c r="D2132" s="10"/>
      <c r="E2132" s="9"/>
      <c r="F2132" s="9"/>
      <c r="G2132" s="11"/>
    </row>
    <row r="2133" spans="1:7">
      <c r="A2133" s="9"/>
      <c r="B2133" s="51"/>
      <c r="C2133" s="51"/>
      <c r="D2133" s="10"/>
      <c r="E2133" s="9"/>
      <c r="F2133" s="9"/>
      <c r="G2133" s="11"/>
    </row>
    <row r="2134" spans="1:7">
      <c r="A2134" s="9"/>
      <c r="B2134" s="51"/>
      <c r="C2134" s="51"/>
      <c r="D2134" s="10"/>
      <c r="E2134" s="9"/>
      <c r="F2134" s="9"/>
      <c r="G2134" s="11"/>
    </row>
    <row r="2135" spans="1:7">
      <c r="A2135" s="9"/>
      <c r="B2135" s="51"/>
      <c r="C2135" s="51"/>
      <c r="D2135" s="10"/>
      <c r="E2135" s="9"/>
      <c r="F2135" s="9"/>
      <c r="G2135" s="11"/>
    </row>
    <row r="2136" spans="1:7">
      <c r="A2136" s="9"/>
      <c r="B2136" s="51"/>
      <c r="C2136" s="51"/>
      <c r="D2136" s="10"/>
      <c r="E2136" s="9"/>
      <c r="F2136" s="9"/>
      <c r="G2136" s="11"/>
    </row>
    <row r="2137" spans="1:7">
      <c r="A2137" s="9"/>
      <c r="B2137" s="51"/>
      <c r="C2137" s="51"/>
      <c r="D2137" s="10"/>
      <c r="E2137" s="9"/>
      <c r="F2137" s="9"/>
      <c r="G2137" s="11"/>
    </row>
    <row r="2138" spans="1:7">
      <c r="A2138" s="9"/>
      <c r="B2138" s="51"/>
      <c r="C2138" s="51"/>
      <c r="D2138" s="10"/>
      <c r="E2138" s="9"/>
      <c r="F2138" s="9"/>
      <c r="G2138" s="11"/>
    </row>
    <row r="2139" spans="1:7">
      <c r="A2139" s="9"/>
      <c r="B2139" s="51"/>
      <c r="C2139" s="51"/>
      <c r="D2139" s="10"/>
      <c r="E2139" s="9"/>
      <c r="F2139" s="9"/>
      <c r="G2139" s="11"/>
    </row>
    <row r="2140" spans="1:7">
      <c r="A2140" s="9"/>
      <c r="B2140" s="51"/>
      <c r="C2140" s="51"/>
      <c r="D2140" s="10"/>
      <c r="E2140" s="9"/>
      <c r="F2140" s="9"/>
      <c r="G2140" s="11"/>
    </row>
    <row r="2141" spans="1:7">
      <c r="A2141" s="9"/>
      <c r="B2141" s="51"/>
      <c r="C2141" s="51"/>
      <c r="D2141" s="10"/>
      <c r="E2141" s="9"/>
      <c r="F2141" s="9"/>
      <c r="G2141" s="11"/>
    </row>
    <row r="2142" spans="1:7">
      <c r="A2142" s="9"/>
      <c r="B2142" s="51"/>
      <c r="C2142" s="51"/>
      <c r="D2142" s="10"/>
      <c r="E2142" s="9"/>
      <c r="F2142" s="9"/>
      <c r="G2142" s="11"/>
    </row>
    <row r="2143" spans="1:7">
      <c r="A2143" s="9"/>
      <c r="B2143" s="51"/>
      <c r="C2143" s="51"/>
      <c r="D2143" s="10"/>
      <c r="E2143" s="9"/>
      <c r="F2143" s="9"/>
      <c r="G2143" s="11"/>
    </row>
    <row r="2144" spans="1:7">
      <c r="A2144" s="9"/>
      <c r="B2144" s="51"/>
      <c r="C2144" s="51"/>
      <c r="D2144" s="10"/>
      <c r="E2144" s="9"/>
      <c r="F2144" s="9"/>
      <c r="G2144" s="11"/>
    </row>
    <row r="2145" spans="1:7">
      <c r="A2145" s="9"/>
      <c r="B2145" s="51"/>
      <c r="C2145" s="51"/>
      <c r="D2145" s="10"/>
      <c r="E2145" s="9"/>
      <c r="F2145" s="9"/>
      <c r="G2145" s="11"/>
    </row>
    <row r="2146" spans="1:7">
      <c r="A2146" s="9"/>
      <c r="B2146" s="51"/>
      <c r="C2146" s="51"/>
      <c r="D2146" s="10"/>
      <c r="E2146" s="9"/>
      <c r="F2146" s="9"/>
      <c r="G2146" s="11"/>
    </row>
    <row r="2147" spans="1:7">
      <c r="A2147" s="9"/>
      <c r="B2147" s="51"/>
      <c r="C2147" s="51"/>
      <c r="D2147" s="10"/>
      <c r="E2147" s="9"/>
      <c r="F2147" s="9"/>
      <c r="G2147" s="11"/>
    </row>
    <row r="2148" spans="1:7">
      <c r="A2148" s="9"/>
      <c r="B2148" s="51"/>
      <c r="C2148" s="51"/>
      <c r="D2148" s="10"/>
      <c r="E2148" s="9"/>
      <c r="F2148" s="9"/>
      <c r="G2148" s="11"/>
    </row>
    <row r="2149" spans="1:7">
      <c r="A2149" s="9"/>
      <c r="B2149" s="51"/>
      <c r="C2149" s="51"/>
      <c r="D2149" s="10"/>
      <c r="E2149" s="9"/>
      <c r="F2149" s="9"/>
      <c r="G2149" s="11"/>
    </row>
    <row r="2150" spans="1:7">
      <c r="A2150" s="9"/>
      <c r="B2150" s="51"/>
      <c r="C2150" s="51"/>
      <c r="D2150" s="10"/>
      <c r="E2150" s="9"/>
      <c r="F2150" s="9"/>
      <c r="G2150" s="11"/>
    </row>
    <row r="2151" spans="1:7">
      <c r="A2151" s="9"/>
      <c r="B2151" s="51"/>
      <c r="C2151" s="51"/>
      <c r="D2151" s="10"/>
      <c r="E2151" s="9"/>
      <c r="F2151" s="9"/>
      <c r="G2151" s="11"/>
    </row>
    <row r="2152" spans="1:7">
      <c r="A2152" s="9"/>
      <c r="B2152" s="51"/>
      <c r="C2152" s="51"/>
      <c r="D2152" s="10"/>
      <c r="E2152" s="9"/>
      <c r="F2152" s="9"/>
      <c r="G2152" s="11"/>
    </row>
    <row r="2153" spans="1:7">
      <c r="A2153" s="9"/>
      <c r="B2153" s="51"/>
      <c r="C2153" s="51"/>
      <c r="D2153" s="10"/>
      <c r="E2153" s="9"/>
      <c r="F2153" s="9"/>
      <c r="G2153" s="11"/>
    </row>
    <row r="2154" spans="1:7">
      <c r="A2154" s="9"/>
      <c r="B2154" s="51"/>
      <c r="C2154" s="51"/>
      <c r="D2154" s="10"/>
      <c r="E2154" s="9"/>
      <c r="F2154" s="9"/>
      <c r="G2154" s="11"/>
    </row>
    <row r="2155" spans="1:7">
      <c r="A2155" s="9"/>
      <c r="B2155" s="51"/>
      <c r="C2155" s="51"/>
      <c r="D2155" s="10"/>
      <c r="E2155" s="9"/>
      <c r="F2155" s="9"/>
      <c r="G2155" s="11"/>
    </row>
    <row r="2156" spans="1:7">
      <c r="A2156" s="9"/>
      <c r="B2156" s="51"/>
      <c r="C2156" s="51"/>
      <c r="D2156" s="10"/>
      <c r="E2156" s="9"/>
      <c r="F2156" s="9"/>
      <c r="G2156" s="11"/>
    </row>
    <row r="2157" spans="1:7">
      <c r="A2157" s="9"/>
      <c r="B2157" s="51"/>
      <c r="C2157" s="51"/>
      <c r="D2157" s="10"/>
      <c r="E2157" s="9"/>
      <c r="F2157" s="9"/>
      <c r="G2157" s="11"/>
    </row>
    <row r="2158" spans="1:7">
      <c r="A2158" s="9"/>
      <c r="B2158" s="51"/>
      <c r="C2158" s="51"/>
      <c r="D2158" s="10"/>
      <c r="E2158" s="9"/>
      <c r="F2158" s="9"/>
      <c r="G2158" s="11"/>
    </row>
    <row r="2159" spans="1:7">
      <c r="A2159" s="9"/>
      <c r="B2159" s="51"/>
      <c r="C2159" s="51"/>
      <c r="D2159" s="10"/>
      <c r="E2159" s="9"/>
      <c r="F2159" s="9"/>
      <c r="G2159" s="11"/>
    </row>
    <row r="2160" spans="1:7">
      <c r="A2160" s="9"/>
      <c r="B2160" s="51"/>
      <c r="C2160" s="51"/>
      <c r="D2160" s="10"/>
      <c r="E2160" s="9"/>
      <c r="F2160" s="9"/>
      <c r="G2160" s="11"/>
    </row>
    <row r="2161" spans="1:7">
      <c r="A2161" s="9"/>
      <c r="B2161" s="51"/>
      <c r="C2161" s="51"/>
      <c r="D2161" s="10"/>
      <c r="E2161" s="9"/>
      <c r="F2161" s="9"/>
      <c r="G2161" s="11"/>
    </row>
    <row r="2162" spans="1:7">
      <c r="A2162" s="9"/>
      <c r="B2162" s="51"/>
      <c r="C2162" s="51"/>
      <c r="D2162" s="10"/>
      <c r="E2162" s="9"/>
      <c r="F2162" s="9"/>
      <c r="G2162" s="11"/>
    </row>
    <row r="2163" spans="1:7">
      <c r="A2163" s="9"/>
      <c r="B2163" s="51"/>
      <c r="C2163" s="51"/>
      <c r="D2163" s="10"/>
      <c r="E2163" s="9"/>
      <c r="F2163" s="9"/>
      <c r="G2163" s="11"/>
    </row>
    <row r="2164" spans="1:7">
      <c r="A2164" s="9"/>
      <c r="B2164" s="51"/>
      <c r="C2164" s="51"/>
      <c r="D2164" s="10"/>
      <c r="E2164" s="9"/>
      <c r="F2164" s="9"/>
      <c r="G2164" s="11"/>
    </row>
    <row r="2165" spans="1:7">
      <c r="A2165" s="9"/>
      <c r="B2165" s="51"/>
      <c r="C2165" s="51"/>
      <c r="D2165" s="10"/>
      <c r="E2165" s="9"/>
      <c r="F2165" s="9"/>
      <c r="G2165" s="11"/>
    </row>
    <row r="2166" spans="1:7">
      <c r="A2166" s="9"/>
      <c r="B2166" s="51"/>
      <c r="C2166" s="51"/>
      <c r="D2166" s="10"/>
      <c r="E2166" s="9"/>
      <c r="F2166" s="9"/>
      <c r="G2166" s="11"/>
    </row>
    <row r="2167" spans="1:7">
      <c r="A2167" s="9"/>
      <c r="B2167" s="51"/>
      <c r="C2167" s="51"/>
      <c r="D2167" s="10"/>
      <c r="E2167" s="9"/>
      <c r="F2167" s="9"/>
      <c r="G2167" s="11"/>
    </row>
    <row r="2168" spans="1:7">
      <c r="A2168" s="9"/>
      <c r="B2168" s="51"/>
      <c r="C2168" s="51"/>
      <c r="D2168" s="10"/>
      <c r="E2168" s="9"/>
      <c r="F2168" s="9"/>
      <c r="G2168" s="11"/>
    </row>
    <row r="2169" spans="1:7">
      <c r="A2169" s="9"/>
      <c r="B2169" s="51"/>
      <c r="C2169" s="51"/>
      <c r="D2169" s="10"/>
      <c r="E2169" s="9"/>
      <c r="F2169" s="9"/>
      <c r="G2169" s="11"/>
    </row>
    <row r="2170" spans="1:7">
      <c r="A2170" s="9"/>
      <c r="B2170" s="51"/>
      <c r="C2170" s="51"/>
      <c r="D2170" s="10"/>
      <c r="E2170" s="9"/>
      <c r="F2170" s="9"/>
      <c r="G2170" s="11"/>
    </row>
    <row r="2171" spans="1:7">
      <c r="A2171" s="9"/>
      <c r="B2171" s="51"/>
      <c r="C2171" s="51"/>
      <c r="D2171" s="10"/>
      <c r="E2171" s="9"/>
      <c r="F2171" s="9"/>
      <c r="G2171" s="11"/>
    </row>
    <row r="2172" spans="1:7">
      <c r="A2172" s="9"/>
      <c r="B2172" s="51"/>
      <c r="C2172" s="51"/>
      <c r="D2172" s="10"/>
      <c r="E2172" s="9"/>
      <c r="F2172" s="9"/>
      <c r="G2172" s="11"/>
    </row>
    <row r="2173" spans="1:7">
      <c r="A2173" s="9"/>
      <c r="B2173" s="51"/>
      <c r="C2173" s="51"/>
      <c r="D2173" s="10"/>
      <c r="E2173" s="9"/>
      <c r="F2173" s="9"/>
      <c r="G2173" s="11"/>
    </row>
    <row r="2174" spans="1:7">
      <c r="A2174" s="9"/>
      <c r="B2174" s="51"/>
      <c r="C2174" s="51"/>
      <c r="D2174" s="10"/>
      <c r="E2174" s="9"/>
      <c r="F2174" s="9"/>
      <c r="G2174" s="11"/>
    </row>
    <row r="2175" spans="1:7">
      <c r="A2175" s="9"/>
      <c r="B2175" s="51"/>
      <c r="C2175" s="51"/>
      <c r="D2175" s="10"/>
      <c r="E2175" s="9"/>
      <c r="F2175" s="9"/>
      <c r="G2175" s="11"/>
    </row>
    <row r="2176" spans="1:7">
      <c r="A2176" s="9"/>
      <c r="B2176" s="51"/>
      <c r="C2176" s="51"/>
      <c r="D2176" s="10"/>
      <c r="E2176" s="9"/>
      <c r="F2176" s="9"/>
      <c r="G2176" s="11"/>
    </row>
    <row r="2177" spans="1:7">
      <c r="A2177" s="9"/>
      <c r="B2177" s="51"/>
      <c r="C2177" s="51"/>
      <c r="D2177" s="10"/>
      <c r="E2177" s="9"/>
      <c r="F2177" s="9"/>
      <c r="G2177" s="11"/>
    </row>
    <row r="2178" spans="1:7">
      <c r="A2178" s="9"/>
      <c r="B2178" s="51"/>
      <c r="C2178" s="51"/>
      <c r="D2178" s="10"/>
      <c r="E2178" s="9"/>
      <c r="F2178" s="9"/>
      <c r="G2178" s="11"/>
    </row>
    <row r="2179" spans="1:7">
      <c r="A2179" s="9"/>
      <c r="B2179" s="51"/>
      <c r="C2179" s="51"/>
      <c r="D2179" s="10"/>
      <c r="E2179" s="9"/>
      <c r="F2179" s="9"/>
      <c r="G2179" s="11"/>
    </row>
    <row r="2180" spans="1:7">
      <c r="A2180" s="9"/>
      <c r="B2180" s="51"/>
      <c r="C2180" s="51"/>
      <c r="D2180" s="10"/>
      <c r="E2180" s="9"/>
      <c r="F2180" s="9"/>
      <c r="G2180" s="11"/>
    </row>
    <row r="2181" spans="1:7">
      <c r="A2181" s="9"/>
      <c r="B2181" s="51"/>
      <c r="C2181" s="51"/>
      <c r="D2181" s="10"/>
      <c r="E2181" s="9"/>
      <c r="F2181" s="9"/>
      <c r="G2181" s="11"/>
    </row>
    <row r="2182" spans="1:7">
      <c r="A2182" s="9"/>
      <c r="B2182" s="51"/>
      <c r="C2182" s="51"/>
      <c r="D2182" s="10"/>
      <c r="E2182" s="9"/>
      <c r="F2182" s="9"/>
      <c r="G2182" s="11"/>
    </row>
    <row r="2183" spans="1:7">
      <c r="A2183" s="9"/>
      <c r="B2183" s="51"/>
      <c r="C2183" s="51"/>
      <c r="D2183" s="10"/>
      <c r="E2183" s="9"/>
      <c r="F2183" s="9"/>
      <c r="G2183" s="11"/>
    </row>
    <row r="2184" spans="1:7">
      <c r="A2184" s="9"/>
      <c r="B2184" s="51"/>
      <c r="C2184" s="51"/>
      <c r="D2184" s="10"/>
      <c r="E2184" s="9"/>
      <c r="F2184" s="9"/>
      <c r="G2184" s="11"/>
    </row>
    <row r="2185" spans="1:7">
      <c r="A2185" s="9"/>
      <c r="B2185" s="51"/>
      <c r="C2185" s="51"/>
      <c r="D2185" s="10"/>
      <c r="E2185" s="9"/>
      <c r="F2185" s="9"/>
      <c r="G2185" s="11"/>
    </row>
    <row r="2186" spans="1:7">
      <c r="A2186" s="9"/>
      <c r="B2186" s="51"/>
      <c r="C2186" s="51"/>
      <c r="D2186" s="10"/>
      <c r="E2186" s="9"/>
      <c r="F2186" s="9"/>
      <c r="G2186" s="11"/>
    </row>
    <row r="2187" spans="1:7">
      <c r="A2187" s="9"/>
      <c r="B2187" s="51"/>
      <c r="C2187" s="51"/>
      <c r="D2187" s="10"/>
      <c r="E2187" s="9"/>
      <c r="F2187" s="9"/>
      <c r="G2187" s="11"/>
    </row>
    <row r="2188" spans="1:7">
      <c r="A2188" s="9"/>
      <c r="B2188" s="51"/>
      <c r="C2188" s="51"/>
      <c r="D2188" s="10"/>
      <c r="E2188" s="9"/>
      <c r="F2188" s="9"/>
      <c r="G2188" s="11"/>
    </row>
    <row r="2189" spans="1:7">
      <c r="A2189" s="9"/>
      <c r="B2189" s="51"/>
      <c r="C2189" s="51"/>
      <c r="D2189" s="10"/>
      <c r="E2189" s="9"/>
      <c r="F2189" s="9"/>
      <c r="G2189" s="11"/>
    </row>
    <row r="2190" spans="1:7">
      <c r="A2190" s="9"/>
      <c r="B2190" s="51"/>
      <c r="C2190" s="51"/>
      <c r="D2190" s="10"/>
      <c r="E2190" s="9"/>
      <c r="F2190" s="9"/>
      <c r="G2190" s="11"/>
    </row>
    <row r="2191" spans="1:7">
      <c r="A2191" s="9"/>
      <c r="B2191" s="51"/>
      <c r="C2191" s="51"/>
      <c r="D2191" s="10"/>
      <c r="E2191" s="9"/>
      <c r="F2191" s="9"/>
      <c r="G2191" s="11"/>
    </row>
    <row r="2192" spans="1:7">
      <c r="A2192" s="9"/>
      <c r="B2192" s="51"/>
      <c r="C2192" s="51"/>
      <c r="D2192" s="10"/>
      <c r="E2192" s="9"/>
      <c r="F2192" s="9"/>
      <c r="G2192" s="11"/>
    </row>
    <row r="2193" spans="1:7">
      <c r="A2193" s="9"/>
      <c r="B2193" s="51"/>
      <c r="C2193" s="51"/>
      <c r="D2193" s="10"/>
      <c r="E2193" s="9"/>
      <c r="F2193" s="9"/>
      <c r="G2193" s="11"/>
    </row>
    <row r="2194" spans="1:7">
      <c r="A2194" s="9"/>
      <c r="B2194" s="51"/>
      <c r="C2194" s="51"/>
      <c r="D2194" s="10"/>
      <c r="E2194" s="9"/>
      <c r="F2194" s="9"/>
      <c r="G2194" s="11"/>
    </row>
    <row r="2195" spans="1:7">
      <c r="A2195" s="9"/>
      <c r="B2195" s="51"/>
      <c r="C2195" s="51"/>
      <c r="D2195" s="10"/>
      <c r="E2195" s="9"/>
      <c r="F2195" s="9"/>
      <c r="G2195" s="11"/>
    </row>
    <row r="2196" spans="1:7">
      <c r="A2196" s="9"/>
      <c r="B2196" s="51"/>
      <c r="C2196" s="51"/>
      <c r="D2196" s="10"/>
      <c r="E2196" s="9"/>
      <c r="F2196" s="9"/>
      <c r="G2196" s="11"/>
    </row>
    <row r="2197" spans="1:7">
      <c r="A2197" s="9"/>
      <c r="B2197" s="51"/>
      <c r="C2197" s="51"/>
      <c r="D2197" s="10"/>
      <c r="E2197" s="9"/>
      <c r="F2197" s="9"/>
      <c r="G2197" s="11"/>
    </row>
    <row r="2198" spans="1:7">
      <c r="A2198" s="9"/>
      <c r="B2198" s="51"/>
      <c r="C2198" s="51"/>
      <c r="D2198" s="10"/>
      <c r="E2198" s="9"/>
      <c r="F2198" s="9"/>
      <c r="G2198" s="11"/>
    </row>
    <row r="2199" spans="1:7">
      <c r="A2199" s="9"/>
      <c r="B2199" s="51"/>
      <c r="C2199" s="51"/>
      <c r="D2199" s="10"/>
      <c r="E2199" s="9"/>
      <c r="F2199" s="9"/>
      <c r="G2199" s="11"/>
    </row>
    <row r="2200" spans="1:7">
      <c r="A2200" s="9"/>
      <c r="B2200" s="51"/>
      <c r="C2200" s="51"/>
      <c r="D2200" s="10"/>
      <c r="E2200" s="9"/>
      <c r="F2200" s="9"/>
      <c r="G2200" s="11"/>
    </row>
    <row r="2201" spans="1:7">
      <c r="A2201" s="9"/>
      <c r="B2201" s="51"/>
      <c r="C2201" s="51"/>
      <c r="D2201" s="10"/>
      <c r="E2201" s="9"/>
      <c r="F2201" s="9"/>
      <c r="G2201" s="11"/>
    </row>
    <row r="2202" spans="1:7">
      <c r="A2202" s="9"/>
      <c r="B2202" s="51"/>
      <c r="C2202" s="51"/>
      <c r="D2202" s="10"/>
      <c r="E2202" s="9"/>
      <c r="F2202" s="9"/>
      <c r="G2202" s="11"/>
    </row>
    <row r="2203" spans="1:7">
      <c r="A2203" s="9"/>
      <c r="B2203" s="51"/>
      <c r="C2203" s="51"/>
      <c r="D2203" s="10"/>
      <c r="E2203" s="9"/>
      <c r="F2203" s="9"/>
      <c r="G2203" s="11"/>
    </row>
    <row r="2204" spans="1:7">
      <c r="A2204" s="9"/>
      <c r="B2204" s="51"/>
      <c r="C2204" s="51"/>
      <c r="D2204" s="10"/>
      <c r="E2204" s="9"/>
      <c r="F2204" s="9"/>
      <c r="G2204" s="11"/>
    </row>
    <row r="2205" spans="1:7">
      <c r="A2205" s="9"/>
      <c r="B2205" s="51"/>
      <c r="C2205" s="51"/>
      <c r="D2205" s="10"/>
      <c r="E2205" s="9"/>
      <c r="F2205" s="9"/>
      <c r="G2205" s="11"/>
    </row>
    <row r="2206" spans="1:7">
      <c r="A2206" s="9"/>
      <c r="B2206" s="51"/>
      <c r="C2206" s="51"/>
      <c r="D2206" s="10"/>
      <c r="E2206" s="9"/>
      <c r="F2206" s="9"/>
      <c r="G2206" s="11"/>
    </row>
    <row r="2207" spans="1:7">
      <c r="A2207" s="9"/>
      <c r="B2207" s="51"/>
      <c r="C2207" s="51"/>
      <c r="D2207" s="10"/>
      <c r="E2207" s="9"/>
      <c r="F2207" s="9"/>
      <c r="G2207" s="11"/>
    </row>
    <row r="2208" spans="1:7">
      <c r="A2208" s="9"/>
      <c r="B2208" s="51"/>
      <c r="C2208" s="51"/>
      <c r="D2208" s="10"/>
      <c r="E2208" s="9"/>
      <c r="F2208" s="9"/>
      <c r="G2208" s="11"/>
    </row>
    <row r="2209" spans="1:7">
      <c r="A2209" s="9"/>
      <c r="B2209" s="51"/>
      <c r="C2209" s="51"/>
      <c r="D2209" s="10"/>
      <c r="E2209" s="9"/>
      <c r="F2209" s="9"/>
      <c r="G2209" s="11"/>
    </row>
    <row r="2210" spans="1:7">
      <c r="A2210" s="9"/>
      <c r="B2210" s="51"/>
      <c r="C2210" s="51"/>
      <c r="D2210" s="10"/>
      <c r="E2210" s="9"/>
      <c r="F2210" s="9"/>
      <c r="G2210" s="11"/>
    </row>
    <row r="2211" spans="1:7">
      <c r="A2211" s="9"/>
      <c r="B2211" s="51"/>
      <c r="C2211" s="51"/>
      <c r="D2211" s="10"/>
      <c r="E2211" s="9"/>
      <c r="F2211" s="9"/>
      <c r="G2211" s="11"/>
    </row>
    <row r="2212" spans="1:7">
      <c r="A2212" s="9"/>
      <c r="B2212" s="51"/>
      <c r="C2212" s="51"/>
      <c r="D2212" s="10"/>
      <c r="E2212" s="9"/>
      <c r="F2212" s="9"/>
      <c r="G2212" s="11"/>
    </row>
    <row r="2213" spans="1:7">
      <c r="A2213" s="9"/>
      <c r="B2213" s="51"/>
      <c r="C2213" s="51"/>
      <c r="D2213" s="10"/>
      <c r="E2213" s="9"/>
      <c r="F2213" s="9"/>
      <c r="G2213" s="11"/>
    </row>
    <row r="2214" spans="1:7">
      <c r="A2214" s="9"/>
      <c r="B2214" s="51"/>
      <c r="C2214" s="51"/>
      <c r="D2214" s="10"/>
      <c r="E2214" s="9"/>
      <c r="F2214" s="9"/>
      <c r="G2214" s="11"/>
    </row>
    <row r="2215" spans="1:7">
      <c r="A2215" s="9"/>
      <c r="B2215" s="51"/>
      <c r="C2215" s="51"/>
      <c r="D2215" s="10"/>
      <c r="E2215" s="9"/>
      <c r="F2215" s="9"/>
      <c r="G2215" s="11"/>
    </row>
    <row r="2216" spans="1:7">
      <c r="A2216" s="9"/>
      <c r="B2216" s="51"/>
      <c r="C2216" s="51"/>
      <c r="D2216" s="10"/>
      <c r="E2216" s="9"/>
      <c r="F2216" s="9"/>
      <c r="G2216" s="11"/>
    </row>
    <row r="2217" spans="1:7">
      <c r="A2217" s="9"/>
      <c r="B2217" s="51"/>
      <c r="C2217" s="51"/>
      <c r="D2217" s="10"/>
      <c r="E2217" s="9"/>
      <c r="F2217" s="9"/>
      <c r="G2217" s="11"/>
    </row>
    <row r="2218" spans="1:7">
      <c r="A2218" s="9"/>
      <c r="B2218" s="51"/>
      <c r="C2218" s="51"/>
      <c r="D2218" s="10"/>
      <c r="E2218" s="9"/>
      <c r="F2218" s="9"/>
      <c r="G2218" s="11"/>
    </row>
    <row r="2219" spans="1:7">
      <c r="A2219" s="9"/>
      <c r="B2219" s="51"/>
      <c r="C2219" s="51"/>
      <c r="D2219" s="10"/>
      <c r="E2219" s="9"/>
      <c r="F2219" s="9"/>
      <c r="G2219" s="11"/>
    </row>
    <row r="2220" spans="1:7">
      <c r="A2220" s="9"/>
      <c r="B2220" s="51"/>
      <c r="C2220" s="51"/>
      <c r="D2220" s="10"/>
      <c r="E2220" s="9"/>
      <c r="F2220" s="9"/>
      <c r="G2220" s="11"/>
    </row>
    <row r="2221" spans="1:7">
      <c r="A2221" s="9"/>
      <c r="B2221" s="51"/>
      <c r="C2221" s="51"/>
      <c r="D2221" s="10"/>
      <c r="E2221" s="9"/>
      <c r="F2221" s="9"/>
      <c r="G2221" s="11"/>
    </row>
    <row r="2222" spans="1:7">
      <c r="A2222" s="9"/>
      <c r="B2222" s="51"/>
      <c r="C2222" s="51"/>
      <c r="D2222" s="10"/>
      <c r="E2222" s="9"/>
      <c r="F2222" s="9"/>
      <c r="G2222" s="11"/>
    </row>
    <row r="2223" spans="1:7">
      <c r="A2223" s="9"/>
      <c r="B2223" s="51"/>
      <c r="C2223" s="51"/>
      <c r="D2223" s="10"/>
      <c r="E2223" s="9"/>
      <c r="F2223" s="9"/>
      <c r="G2223" s="11"/>
    </row>
    <row r="2224" spans="1:7">
      <c r="A2224" s="9"/>
      <c r="B2224" s="51"/>
      <c r="C2224" s="51"/>
      <c r="D2224" s="10"/>
      <c r="E2224" s="9"/>
      <c r="F2224" s="9"/>
      <c r="G2224" s="11"/>
    </row>
    <row r="2225" spans="1:7">
      <c r="A2225" s="9"/>
      <c r="B2225" s="51"/>
      <c r="C2225" s="51"/>
      <c r="D2225" s="10"/>
      <c r="E2225" s="9"/>
      <c r="F2225" s="9"/>
      <c r="G2225" s="11"/>
    </row>
    <row r="2226" spans="1:7">
      <c r="A2226" s="9"/>
      <c r="B2226" s="51"/>
      <c r="C2226" s="51"/>
      <c r="D2226" s="10"/>
      <c r="E2226" s="9"/>
      <c r="F2226" s="9"/>
      <c r="G2226" s="11"/>
    </row>
    <row r="2227" spans="1:7">
      <c r="A2227" s="9"/>
      <c r="B2227" s="51"/>
      <c r="C2227" s="51"/>
      <c r="D2227" s="10"/>
      <c r="E2227" s="9"/>
      <c r="F2227" s="9"/>
      <c r="G2227" s="11"/>
    </row>
    <row r="2228" spans="1:7">
      <c r="A2228" s="9"/>
      <c r="B2228" s="51"/>
      <c r="C2228" s="51"/>
      <c r="D2228" s="10"/>
      <c r="E2228" s="9"/>
      <c r="F2228" s="9"/>
      <c r="G2228" s="11"/>
    </row>
    <row r="2229" spans="1:7">
      <c r="A2229" s="9"/>
      <c r="B2229" s="51"/>
      <c r="C2229" s="51"/>
      <c r="D2229" s="10"/>
      <c r="E2229" s="9"/>
      <c r="F2229" s="9"/>
      <c r="G2229" s="11"/>
    </row>
    <row r="2230" spans="1:7">
      <c r="A2230" s="9"/>
      <c r="B2230" s="51"/>
      <c r="C2230" s="51"/>
      <c r="D2230" s="10"/>
      <c r="E2230" s="9"/>
      <c r="F2230" s="9"/>
      <c r="G2230" s="11"/>
    </row>
    <row r="2231" spans="1:7">
      <c r="A2231" s="9"/>
      <c r="B2231" s="51"/>
      <c r="C2231" s="51"/>
      <c r="D2231" s="10"/>
      <c r="E2231" s="9"/>
      <c r="F2231" s="9"/>
      <c r="G2231" s="11"/>
    </row>
    <row r="2232" spans="1:7">
      <c r="A2232" s="9"/>
      <c r="B2232" s="51"/>
      <c r="C2232" s="51"/>
      <c r="D2232" s="10"/>
      <c r="E2232" s="9"/>
      <c r="F2232" s="9"/>
      <c r="G2232" s="11"/>
    </row>
    <row r="2233" spans="1:7">
      <c r="A2233" s="9"/>
      <c r="B2233" s="51"/>
      <c r="C2233" s="51"/>
      <c r="D2233" s="10"/>
      <c r="E2233" s="9"/>
      <c r="F2233" s="9"/>
      <c r="G2233" s="11"/>
    </row>
    <row r="2234" spans="1:7">
      <c r="A2234" s="9"/>
      <c r="B2234" s="51"/>
      <c r="C2234" s="51"/>
      <c r="D2234" s="10"/>
      <c r="E2234" s="9"/>
      <c r="F2234" s="9"/>
      <c r="G2234" s="11"/>
    </row>
    <row r="2235" spans="1:7">
      <c r="A2235" s="9"/>
      <c r="B2235" s="51"/>
      <c r="C2235" s="51"/>
      <c r="D2235" s="10"/>
      <c r="E2235" s="9"/>
      <c r="F2235" s="9"/>
      <c r="G2235" s="11"/>
    </row>
    <row r="2236" spans="1:7">
      <c r="A2236" s="9"/>
      <c r="B2236" s="51"/>
      <c r="C2236" s="51"/>
      <c r="D2236" s="10"/>
      <c r="E2236" s="9"/>
      <c r="F2236" s="9"/>
      <c r="G2236" s="11"/>
    </row>
    <row r="2237" spans="1:7">
      <c r="A2237" s="9"/>
      <c r="B2237" s="51"/>
      <c r="C2237" s="51"/>
      <c r="D2237" s="10"/>
      <c r="E2237" s="9"/>
      <c r="F2237" s="9"/>
      <c r="G2237" s="11"/>
    </row>
    <row r="2238" spans="1:7">
      <c r="A2238" s="9"/>
      <c r="B2238" s="51"/>
      <c r="C2238" s="51"/>
      <c r="D2238" s="10"/>
      <c r="E2238" s="9"/>
      <c r="F2238" s="9"/>
      <c r="G2238" s="11"/>
    </row>
    <row r="2239" spans="1:7">
      <c r="A2239" s="9"/>
      <c r="B2239" s="51"/>
      <c r="C2239" s="51"/>
      <c r="D2239" s="10"/>
      <c r="E2239" s="9"/>
      <c r="F2239" s="9"/>
      <c r="G2239" s="11"/>
    </row>
    <row r="2240" spans="1:7">
      <c r="A2240" s="9"/>
      <c r="B2240" s="51"/>
      <c r="C2240" s="51"/>
      <c r="D2240" s="10"/>
      <c r="E2240" s="9"/>
      <c r="F2240" s="9"/>
      <c r="G2240" s="11"/>
    </row>
    <row r="2241" spans="1:7">
      <c r="A2241" s="9"/>
      <c r="B2241" s="51"/>
      <c r="C2241" s="51"/>
      <c r="D2241" s="10"/>
      <c r="E2241" s="9"/>
      <c r="F2241" s="9"/>
      <c r="G2241" s="11"/>
    </row>
    <row r="2242" spans="1:7">
      <c r="A2242" s="9"/>
      <c r="B2242" s="51"/>
      <c r="C2242" s="51"/>
      <c r="D2242" s="10"/>
      <c r="E2242" s="9"/>
      <c r="F2242" s="9"/>
      <c r="G2242" s="11"/>
    </row>
    <row r="2243" spans="1:7">
      <c r="A2243" s="9"/>
      <c r="B2243" s="51"/>
      <c r="C2243" s="51"/>
      <c r="D2243" s="10"/>
      <c r="E2243" s="9"/>
      <c r="F2243" s="9"/>
      <c r="G2243" s="11"/>
    </row>
    <row r="2244" spans="1:7">
      <c r="A2244" s="9"/>
      <c r="B2244" s="51"/>
      <c r="C2244" s="51"/>
      <c r="D2244" s="10"/>
      <c r="E2244" s="9"/>
      <c r="F2244" s="9"/>
      <c r="G2244" s="11"/>
    </row>
    <row r="2245" spans="1:7">
      <c r="A2245" s="9"/>
      <c r="B2245" s="51"/>
      <c r="C2245" s="51"/>
      <c r="D2245" s="10"/>
      <c r="E2245" s="9"/>
      <c r="F2245" s="9"/>
      <c r="G2245" s="11"/>
    </row>
    <row r="2246" spans="1:7">
      <c r="A2246" s="9"/>
      <c r="B2246" s="51"/>
      <c r="C2246" s="51"/>
      <c r="D2246" s="10"/>
      <c r="E2246" s="9"/>
      <c r="F2246" s="9"/>
      <c r="G2246" s="11"/>
    </row>
    <row r="2247" spans="1:7">
      <c r="A2247" s="9"/>
      <c r="B2247" s="51"/>
      <c r="C2247" s="51"/>
      <c r="D2247" s="10"/>
      <c r="E2247" s="9"/>
      <c r="F2247" s="9"/>
      <c r="G2247" s="11"/>
    </row>
    <row r="2248" spans="1:7">
      <c r="A2248" s="9"/>
      <c r="B2248" s="51"/>
      <c r="C2248" s="51"/>
      <c r="D2248" s="10"/>
      <c r="E2248" s="9"/>
      <c r="F2248" s="9"/>
      <c r="G2248" s="11"/>
    </row>
    <row r="2249" spans="1:7">
      <c r="A2249" s="9"/>
      <c r="B2249" s="51"/>
      <c r="C2249" s="51"/>
      <c r="D2249" s="10"/>
      <c r="E2249" s="9"/>
      <c r="F2249" s="9"/>
      <c r="G2249" s="11"/>
    </row>
    <row r="2250" spans="1:7">
      <c r="A2250" s="9"/>
      <c r="B2250" s="51"/>
      <c r="C2250" s="51"/>
      <c r="D2250" s="10"/>
      <c r="E2250" s="9"/>
      <c r="F2250" s="9"/>
      <c r="G2250" s="11"/>
    </row>
    <row r="2251" spans="1:7">
      <c r="A2251" s="9"/>
      <c r="B2251" s="51"/>
      <c r="C2251" s="51"/>
      <c r="D2251" s="10"/>
      <c r="E2251" s="9"/>
      <c r="F2251" s="9"/>
      <c r="G2251" s="11"/>
    </row>
    <row r="2252" spans="1:7">
      <c r="A2252" s="9"/>
      <c r="B2252" s="51"/>
      <c r="C2252" s="51"/>
      <c r="D2252" s="10"/>
      <c r="E2252" s="9"/>
      <c r="F2252" s="9"/>
      <c r="G2252" s="11"/>
    </row>
    <row r="2253" spans="1:7">
      <c r="A2253" s="9"/>
      <c r="B2253" s="51"/>
      <c r="C2253" s="51"/>
      <c r="D2253" s="10"/>
      <c r="E2253" s="9"/>
      <c r="F2253" s="9"/>
      <c r="G2253" s="11"/>
    </row>
    <row r="2254" spans="1:7">
      <c r="A2254" s="9"/>
      <c r="B2254" s="51"/>
      <c r="C2254" s="51"/>
      <c r="D2254" s="10"/>
      <c r="E2254" s="9"/>
      <c r="F2254" s="9"/>
      <c r="G2254" s="11"/>
    </row>
    <row r="2255" spans="1:7">
      <c r="A2255" s="9"/>
      <c r="B2255" s="51"/>
      <c r="C2255" s="51"/>
      <c r="D2255" s="10"/>
      <c r="E2255" s="9"/>
      <c r="F2255" s="9"/>
      <c r="G2255" s="11"/>
    </row>
    <row r="2256" spans="1:7">
      <c r="A2256" s="9"/>
      <c r="B2256" s="51"/>
      <c r="C2256" s="51"/>
      <c r="D2256" s="10"/>
      <c r="E2256" s="9"/>
      <c r="F2256" s="9"/>
      <c r="G2256" s="11"/>
    </row>
    <row r="2257" spans="1:7">
      <c r="A2257" s="9"/>
      <c r="B2257" s="51"/>
      <c r="C2257" s="51"/>
      <c r="D2257" s="10"/>
      <c r="E2257" s="9"/>
      <c r="F2257" s="9"/>
      <c r="G2257" s="11"/>
    </row>
    <row r="2258" spans="1:7">
      <c r="A2258" s="9"/>
      <c r="B2258" s="51"/>
      <c r="C2258" s="51"/>
      <c r="D2258" s="10"/>
      <c r="E2258" s="9"/>
      <c r="F2258" s="9"/>
      <c r="G2258" s="11"/>
    </row>
    <row r="2259" spans="1:7">
      <c r="A2259" s="9"/>
      <c r="B2259" s="51"/>
      <c r="C2259" s="51"/>
      <c r="D2259" s="10"/>
      <c r="E2259" s="9"/>
      <c r="F2259" s="9"/>
      <c r="G2259" s="11"/>
    </row>
    <row r="2260" spans="1:7">
      <c r="A2260" s="9"/>
      <c r="B2260" s="51"/>
      <c r="C2260" s="51"/>
      <c r="D2260" s="10"/>
      <c r="E2260" s="9"/>
      <c r="F2260" s="9"/>
      <c r="G2260" s="11"/>
    </row>
    <row r="2261" spans="1:7">
      <c r="A2261" s="9"/>
      <c r="B2261" s="51"/>
      <c r="C2261" s="51"/>
      <c r="D2261" s="10"/>
      <c r="E2261" s="9"/>
      <c r="F2261" s="9"/>
      <c r="G2261" s="11"/>
    </row>
    <row r="2262" spans="1:7">
      <c r="A2262" s="9"/>
      <c r="B2262" s="51"/>
      <c r="C2262" s="51"/>
      <c r="D2262" s="10"/>
      <c r="E2262" s="9"/>
      <c r="F2262" s="9"/>
      <c r="G2262" s="11"/>
    </row>
    <row r="2263" spans="1:7">
      <c r="A2263" s="9"/>
      <c r="B2263" s="51"/>
      <c r="C2263" s="51"/>
      <c r="D2263" s="10"/>
      <c r="E2263" s="9"/>
      <c r="F2263" s="9"/>
      <c r="G2263" s="11"/>
    </row>
    <row r="2264" spans="1:7">
      <c r="A2264" s="9"/>
      <c r="B2264" s="51"/>
      <c r="C2264" s="51"/>
      <c r="D2264" s="10"/>
      <c r="E2264" s="9"/>
      <c r="F2264" s="9"/>
      <c r="G2264" s="11"/>
    </row>
    <row r="2265" spans="1:7">
      <c r="A2265" s="9"/>
      <c r="B2265" s="51"/>
      <c r="C2265" s="51"/>
      <c r="D2265" s="10"/>
      <c r="E2265" s="9"/>
      <c r="F2265" s="9"/>
      <c r="G2265" s="11"/>
    </row>
    <row r="2266" spans="1:7">
      <c r="A2266" s="9"/>
      <c r="B2266" s="51"/>
      <c r="C2266" s="51"/>
      <c r="D2266" s="10"/>
      <c r="E2266" s="9"/>
      <c r="F2266" s="9"/>
      <c r="G2266" s="11"/>
    </row>
    <row r="2267" spans="1:7">
      <c r="A2267" s="9"/>
      <c r="B2267" s="51"/>
      <c r="C2267" s="51"/>
      <c r="D2267" s="10"/>
      <c r="E2267" s="9"/>
      <c r="F2267" s="9"/>
      <c r="G2267" s="11"/>
    </row>
    <row r="2268" spans="1:7">
      <c r="A2268" s="9"/>
      <c r="B2268" s="51"/>
      <c r="C2268" s="51"/>
      <c r="D2268" s="10"/>
      <c r="E2268" s="9"/>
      <c r="F2268" s="9"/>
      <c r="G2268" s="11"/>
    </row>
    <row r="2269" spans="1:7">
      <c r="A2269" s="9"/>
      <c r="B2269" s="51"/>
      <c r="C2269" s="51"/>
      <c r="D2269" s="10"/>
      <c r="E2269" s="9"/>
      <c r="F2269" s="9"/>
      <c r="G2269" s="11"/>
    </row>
    <row r="2270" spans="1:7">
      <c r="A2270" s="9"/>
      <c r="B2270" s="51"/>
      <c r="C2270" s="51"/>
      <c r="D2270" s="10"/>
      <c r="E2270" s="9"/>
      <c r="F2270" s="9"/>
      <c r="G2270" s="11"/>
    </row>
    <row r="2271" spans="1:7">
      <c r="A2271" s="9"/>
      <c r="B2271" s="51"/>
      <c r="C2271" s="51"/>
      <c r="D2271" s="10"/>
      <c r="E2271" s="9"/>
      <c r="F2271" s="9"/>
      <c r="G2271" s="11"/>
    </row>
    <row r="2272" spans="1:7">
      <c r="A2272" s="9"/>
      <c r="B2272" s="51"/>
      <c r="C2272" s="51"/>
      <c r="D2272" s="10"/>
      <c r="E2272" s="9"/>
      <c r="F2272" s="9"/>
      <c r="G2272" s="11"/>
    </row>
    <row r="2273" spans="1:7">
      <c r="A2273" s="9"/>
      <c r="B2273" s="51"/>
      <c r="C2273" s="51"/>
      <c r="D2273" s="10"/>
      <c r="E2273" s="9"/>
      <c r="F2273" s="9"/>
      <c r="G2273" s="11"/>
    </row>
    <row r="2274" spans="1:7">
      <c r="A2274" s="9"/>
      <c r="B2274" s="51"/>
      <c r="C2274" s="51"/>
      <c r="D2274" s="10"/>
      <c r="E2274" s="9"/>
      <c r="F2274" s="9"/>
      <c r="G2274" s="11"/>
    </row>
    <row r="2275" spans="1:7">
      <c r="A2275" s="9"/>
      <c r="B2275" s="51"/>
      <c r="C2275" s="51"/>
      <c r="D2275" s="10"/>
      <c r="E2275" s="9"/>
      <c r="F2275" s="9"/>
      <c r="G2275" s="11"/>
    </row>
    <row r="2276" spans="1:7">
      <c r="A2276" s="9"/>
      <c r="B2276" s="51"/>
      <c r="C2276" s="51"/>
      <c r="D2276" s="10"/>
      <c r="E2276" s="9"/>
      <c r="F2276" s="9"/>
      <c r="G2276" s="11"/>
    </row>
    <row r="2277" spans="1:7">
      <c r="A2277" s="9"/>
      <c r="B2277" s="51"/>
      <c r="C2277" s="51"/>
      <c r="D2277" s="10"/>
      <c r="E2277" s="9"/>
      <c r="F2277" s="9"/>
      <c r="G2277" s="11"/>
    </row>
    <row r="2278" spans="1:7">
      <c r="A2278" s="9"/>
      <c r="B2278" s="51"/>
      <c r="C2278" s="51"/>
      <c r="D2278" s="10"/>
      <c r="E2278" s="9"/>
      <c r="F2278" s="9"/>
      <c r="G2278" s="11"/>
    </row>
    <row r="2279" spans="1:7">
      <c r="A2279" s="9"/>
      <c r="B2279" s="51"/>
      <c r="C2279" s="51"/>
      <c r="D2279" s="10"/>
      <c r="E2279" s="9"/>
      <c r="F2279" s="9"/>
      <c r="G2279" s="11"/>
    </row>
    <row r="2280" spans="1:7">
      <c r="A2280" s="9"/>
      <c r="B2280" s="51"/>
      <c r="C2280" s="51"/>
      <c r="D2280" s="10"/>
      <c r="E2280" s="9"/>
      <c r="F2280" s="9"/>
      <c r="G2280" s="11"/>
    </row>
    <row r="2281" spans="1:7">
      <c r="A2281" s="9"/>
      <c r="B2281" s="51"/>
      <c r="C2281" s="51"/>
      <c r="D2281" s="10"/>
      <c r="E2281" s="9"/>
      <c r="F2281" s="9"/>
      <c r="G2281" s="11"/>
    </row>
    <row r="2282" spans="1:7">
      <c r="A2282" s="9"/>
      <c r="B2282" s="51"/>
      <c r="C2282" s="51"/>
      <c r="D2282" s="10"/>
      <c r="E2282" s="9"/>
      <c r="F2282" s="9"/>
      <c r="G2282" s="11"/>
    </row>
    <row r="2283" spans="1:7">
      <c r="A2283" s="9"/>
      <c r="B2283" s="51"/>
      <c r="C2283" s="51"/>
      <c r="D2283" s="10"/>
      <c r="E2283" s="9"/>
      <c r="F2283" s="9"/>
      <c r="G2283" s="11"/>
    </row>
    <row r="2284" spans="1:7">
      <c r="A2284" s="9"/>
      <c r="B2284" s="51"/>
      <c r="C2284" s="51"/>
      <c r="D2284" s="10"/>
      <c r="E2284" s="9"/>
      <c r="F2284" s="9"/>
      <c r="G2284" s="11"/>
    </row>
    <row r="2285" spans="1:7">
      <c r="A2285" s="9"/>
      <c r="B2285" s="51"/>
      <c r="C2285" s="51"/>
      <c r="D2285" s="10"/>
      <c r="E2285" s="9"/>
      <c r="F2285" s="9"/>
      <c r="G2285" s="11"/>
    </row>
    <row r="2286" spans="1:7">
      <c r="A2286" s="9"/>
      <c r="B2286" s="51"/>
      <c r="C2286" s="51"/>
      <c r="D2286" s="10"/>
      <c r="E2286" s="9"/>
      <c r="F2286" s="9"/>
      <c r="G2286" s="11"/>
    </row>
    <row r="2287" spans="1:7">
      <c r="A2287" s="9"/>
      <c r="B2287" s="51"/>
      <c r="C2287" s="51"/>
      <c r="D2287" s="10"/>
      <c r="E2287" s="9"/>
      <c r="F2287" s="9"/>
      <c r="G2287" s="11"/>
    </row>
    <row r="2288" spans="1:7">
      <c r="A2288" s="9"/>
      <c r="B2288" s="51"/>
      <c r="C2288" s="51"/>
      <c r="D2288" s="10"/>
      <c r="E2288" s="9"/>
      <c r="F2288" s="9"/>
      <c r="G2288" s="11"/>
    </row>
    <row r="2289" spans="1:7">
      <c r="A2289" s="9"/>
      <c r="B2289" s="51"/>
      <c r="C2289" s="51"/>
      <c r="D2289" s="10"/>
      <c r="E2289" s="9"/>
      <c r="F2289" s="9"/>
      <c r="G2289" s="11"/>
    </row>
    <row r="2290" spans="1:7">
      <c r="A2290" s="9"/>
      <c r="B2290" s="51"/>
      <c r="C2290" s="51"/>
      <c r="D2290" s="10"/>
      <c r="E2290" s="9"/>
      <c r="F2290" s="9"/>
      <c r="G2290" s="11"/>
    </row>
    <row r="2291" spans="1:7">
      <c r="A2291" s="9"/>
      <c r="B2291" s="51"/>
      <c r="C2291" s="51"/>
      <c r="D2291" s="10"/>
      <c r="E2291" s="9"/>
      <c r="F2291" s="9"/>
      <c r="G2291" s="11"/>
    </row>
    <row r="2292" spans="1:7">
      <c r="A2292" s="9"/>
      <c r="B2292" s="51"/>
      <c r="C2292" s="51"/>
      <c r="D2292" s="10"/>
      <c r="E2292" s="9"/>
      <c r="F2292" s="9"/>
      <c r="G2292" s="11"/>
    </row>
    <row r="2293" spans="1:7">
      <c r="A2293" s="9"/>
      <c r="B2293" s="51"/>
      <c r="C2293" s="51"/>
      <c r="D2293" s="10"/>
      <c r="E2293" s="9"/>
      <c r="F2293" s="9"/>
      <c r="G2293" s="11"/>
    </row>
    <row r="2294" spans="1:7">
      <c r="A2294" s="9"/>
      <c r="B2294" s="51"/>
      <c r="C2294" s="51"/>
      <c r="D2294" s="10"/>
      <c r="E2294" s="9"/>
      <c r="F2294" s="9"/>
      <c r="G2294" s="11"/>
    </row>
    <row r="2295" spans="1:7">
      <c r="A2295" s="9"/>
      <c r="B2295" s="51"/>
      <c r="C2295" s="51"/>
      <c r="D2295" s="10"/>
      <c r="E2295" s="9"/>
      <c r="F2295" s="9"/>
      <c r="G2295" s="11"/>
    </row>
    <row r="2296" spans="1:7">
      <c r="A2296" s="9"/>
      <c r="B2296" s="51"/>
      <c r="C2296" s="51"/>
      <c r="D2296" s="10"/>
      <c r="E2296" s="9"/>
      <c r="F2296" s="9"/>
      <c r="G2296" s="11"/>
    </row>
    <row r="2297" spans="1:7">
      <c r="A2297" s="9"/>
      <c r="B2297" s="51"/>
      <c r="C2297" s="51"/>
      <c r="D2297" s="10"/>
      <c r="E2297" s="9"/>
      <c r="F2297" s="9"/>
      <c r="G2297" s="11"/>
    </row>
    <row r="2298" spans="1:7">
      <c r="A2298" s="9"/>
      <c r="B2298" s="51"/>
      <c r="C2298" s="51"/>
      <c r="D2298" s="10"/>
      <c r="E2298" s="9"/>
      <c r="F2298" s="9"/>
      <c r="G2298" s="11"/>
    </row>
    <row r="2299" spans="1:7">
      <c r="A2299" s="9"/>
      <c r="B2299" s="51"/>
      <c r="C2299" s="51"/>
      <c r="D2299" s="10"/>
      <c r="E2299" s="9"/>
      <c r="F2299" s="9"/>
      <c r="G2299" s="11"/>
    </row>
    <row r="2300" spans="1:7">
      <c r="A2300" s="9"/>
      <c r="B2300" s="51"/>
      <c r="C2300" s="51"/>
      <c r="D2300" s="10"/>
      <c r="E2300" s="9"/>
      <c r="F2300" s="9"/>
      <c r="G2300" s="11"/>
    </row>
    <row r="2301" spans="1:7">
      <c r="A2301" s="9"/>
      <c r="B2301" s="51"/>
      <c r="C2301" s="51"/>
      <c r="D2301" s="10"/>
      <c r="E2301" s="9"/>
      <c r="F2301" s="9"/>
      <c r="G2301" s="11"/>
    </row>
    <row r="2302" spans="1:7">
      <c r="A2302" s="9"/>
      <c r="B2302" s="51"/>
      <c r="C2302" s="51"/>
      <c r="D2302" s="10"/>
      <c r="E2302" s="9"/>
      <c r="F2302" s="9"/>
      <c r="G2302" s="11"/>
    </row>
    <row r="2303" spans="1:7">
      <c r="A2303" s="9"/>
      <c r="B2303" s="51"/>
      <c r="C2303" s="51"/>
      <c r="D2303" s="10"/>
      <c r="E2303" s="9"/>
      <c r="F2303" s="9"/>
      <c r="G2303" s="11"/>
    </row>
    <row r="2304" spans="1:7">
      <c r="A2304" s="9"/>
      <c r="B2304" s="51"/>
      <c r="C2304" s="51"/>
      <c r="D2304" s="10"/>
      <c r="E2304" s="9"/>
      <c r="F2304" s="9"/>
      <c r="G2304" s="11"/>
    </row>
    <row r="2305" spans="1:7">
      <c r="A2305" s="9"/>
      <c r="B2305" s="51"/>
      <c r="C2305" s="51"/>
      <c r="D2305" s="10"/>
      <c r="E2305" s="9"/>
      <c r="F2305" s="9"/>
      <c r="G2305" s="11"/>
    </row>
    <row r="2306" spans="1:7">
      <c r="A2306" s="9"/>
      <c r="B2306" s="51"/>
      <c r="C2306" s="51"/>
      <c r="D2306" s="10"/>
      <c r="E2306" s="9"/>
      <c r="F2306" s="9"/>
      <c r="G2306" s="11"/>
    </row>
    <row r="2307" spans="1:7">
      <c r="A2307" s="9"/>
      <c r="B2307" s="51"/>
      <c r="C2307" s="51"/>
      <c r="D2307" s="10"/>
      <c r="E2307" s="9"/>
      <c r="F2307" s="9"/>
      <c r="G2307" s="11"/>
    </row>
    <row r="2308" spans="1:7">
      <c r="A2308" s="9"/>
      <c r="B2308" s="51"/>
      <c r="C2308" s="51"/>
      <c r="D2308" s="10"/>
      <c r="E2308" s="9"/>
      <c r="F2308" s="9"/>
      <c r="G2308" s="11"/>
    </row>
    <row r="2309" spans="1:7">
      <c r="A2309" s="9"/>
      <c r="B2309" s="51"/>
      <c r="C2309" s="51"/>
      <c r="D2309" s="10"/>
      <c r="E2309" s="9"/>
      <c r="F2309" s="9"/>
      <c r="G2309" s="11"/>
    </row>
    <row r="2310" spans="1:7">
      <c r="A2310" s="9"/>
      <c r="B2310" s="51"/>
      <c r="C2310" s="51"/>
      <c r="D2310" s="10"/>
      <c r="E2310" s="9"/>
      <c r="F2310" s="9"/>
      <c r="G2310" s="11"/>
    </row>
    <row r="2311" spans="1:7">
      <c r="A2311" s="9"/>
      <c r="B2311" s="51"/>
      <c r="C2311" s="51"/>
      <c r="D2311" s="10"/>
      <c r="E2311" s="9"/>
      <c r="F2311" s="9"/>
      <c r="G2311" s="11"/>
    </row>
    <row r="2312" spans="1:7">
      <c r="A2312" s="9"/>
      <c r="B2312" s="51"/>
      <c r="C2312" s="51"/>
      <c r="D2312" s="10"/>
      <c r="E2312" s="9"/>
      <c r="F2312" s="9"/>
      <c r="G2312" s="11"/>
    </row>
    <row r="2313" spans="1:7">
      <c r="A2313" s="9"/>
      <c r="B2313" s="51"/>
      <c r="C2313" s="51"/>
      <c r="D2313" s="10"/>
      <c r="E2313" s="9"/>
      <c r="F2313" s="9"/>
      <c r="G2313" s="11"/>
    </row>
    <row r="2314" spans="1:7">
      <c r="A2314" s="9"/>
      <c r="B2314" s="51"/>
      <c r="C2314" s="51"/>
      <c r="D2314" s="10"/>
      <c r="E2314" s="9"/>
      <c r="F2314" s="9"/>
      <c r="G2314" s="11"/>
    </row>
    <row r="2315" spans="1:7">
      <c r="A2315" s="9"/>
      <c r="B2315" s="51"/>
      <c r="C2315" s="51"/>
      <c r="D2315" s="10"/>
      <c r="E2315" s="9"/>
      <c r="F2315" s="9"/>
      <c r="G2315" s="11"/>
    </row>
    <row r="2316" spans="1:7">
      <c r="A2316" s="9"/>
      <c r="B2316" s="51"/>
      <c r="C2316" s="51"/>
      <c r="D2316" s="10"/>
      <c r="E2316" s="9"/>
      <c r="F2316" s="9"/>
      <c r="G2316" s="11"/>
    </row>
    <row r="2317" spans="1:7">
      <c r="A2317" s="9"/>
      <c r="B2317" s="51"/>
      <c r="C2317" s="51"/>
      <c r="D2317" s="10"/>
      <c r="E2317" s="9"/>
      <c r="F2317" s="9"/>
      <c r="G2317" s="11"/>
    </row>
    <row r="2318" spans="1:7">
      <c r="A2318" s="9"/>
      <c r="B2318" s="51"/>
      <c r="C2318" s="51"/>
      <c r="D2318" s="10"/>
      <c r="E2318" s="9"/>
      <c r="F2318" s="9"/>
      <c r="G2318" s="11"/>
    </row>
    <row r="2319" spans="1:7">
      <c r="A2319" s="9"/>
      <c r="B2319" s="51"/>
      <c r="C2319" s="51"/>
      <c r="D2319" s="10"/>
      <c r="E2319" s="9"/>
      <c r="F2319" s="9"/>
      <c r="G2319" s="11"/>
    </row>
    <row r="2320" spans="1:7">
      <c r="A2320" s="9"/>
      <c r="B2320" s="51"/>
      <c r="C2320" s="51"/>
      <c r="D2320" s="10"/>
      <c r="E2320" s="9"/>
      <c r="F2320" s="9"/>
      <c r="G2320" s="11"/>
    </row>
    <row r="2321" spans="1:7">
      <c r="A2321" s="9"/>
      <c r="B2321" s="51"/>
      <c r="C2321" s="51"/>
      <c r="D2321" s="10"/>
      <c r="E2321" s="9"/>
      <c r="F2321" s="9"/>
      <c r="G2321" s="11"/>
    </row>
    <row r="2322" spans="1:7">
      <c r="A2322" s="9"/>
      <c r="B2322" s="51"/>
      <c r="C2322" s="51"/>
      <c r="D2322" s="10"/>
      <c r="E2322" s="9"/>
      <c r="F2322" s="9"/>
      <c r="G2322" s="11"/>
    </row>
    <row r="2323" spans="1:7">
      <c r="A2323" s="9"/>
      <c r="B2323" s="51"/>
      <c r="C2323" s="51"/>
      <c r="D2323" s="10"/>
      <c r="E2323" s="9"/>
      <c r="F2323" s="9"/>
      <c r="G2323" s="11"/>
    </row>
    <row r="2324" spans="1:7">
      <c r="A2324" s="9"/>
      <c r="B2324" s="51"/>
      <c r="C2324" s="51"/>
      <c r="D2324" s="10"/>
      <c r="E2324" s="9"/>
      <c r="F2324" s="9"/>
      <c r="G2324" s="11"/>
    </row>
    <row r="2325" spans="1:7">
      <c r="A2325" s="9"/>
      <c r="B2325" s="51"/>
      <c r="C2325" s="51"/>
      <c r="D2325" s="10"/>
      <c r="E2325" s="9"/>
      <c r="F2325" s="9"/>
      <c r="G2325" s="11"/>
    </row>
    <row r="2326" spans="1:7">
      <c r="A2326" s="9"/>
      <c r="B2326" s="51"/>
      <c r="C2326" s="51"/>
      <c r="D2326" s="10"/>
      <c r="E2326" s="9"/>
      <c r="F2326" s="9"/>
      <c r="G2326" s="11"/>
    </row>
    <row r="2327" spans="1:7">
      <c r="A2327" s="9"/>
      <c r="B2327" s="51"/>
      <c r="C2327" s="51"/>
      <c r="D2327" s="10"/>
      <c r="E2327" s="9"/>
      <c r="F2327" s="9"/>
      <c r="G2327" s="11"/>
    </row>
    <row r="2328" spans="1:7">
      <c r="A2328" s="9"/>
      <c r="B2328" s="51"/>
      <c r="C2328" s="51"/>
      <c r="D2328" s="10"/>
      <c r="E2328" s="9"/>
      <c r="F2328" s="9"/>
      <c r="G2328" s="11"/>
    </row>
    <row r="2329" spans="1:7">
      <c r="A2329" s="9"/>
      <c r="B2329" s="51"/>
      <c r="C2329" s="51"/>
      <c r="D2329" s="10"/>
      <c r="E2329" s="9"/>
      <c r="F2329" s="9"/>
      <c r="G2329" s="11"/>
    </row>
    <row r="2330" spans="1:7">
      <c r="A2330" s="9"/>
      <c r="B2330" s="51"/>
      <c r="C2330" s="51"/>
      <c r="D2330" s="10"/>
      <c r="E2330" s="9"/>
      <c r="F2330" s="9"/>
      <c r="G2330" s="11"/>
    </row>
    <row r="2331" spans="1:7">
      <c r="A2331" s="9"/>
      <c r="B2331" s="51"/>
      <c r="C2331" s="51"/>
      <c r="D2331" s="10"/>
      <c r="E2331" s="9"/>
      <c r="F2331" s="9"/>
      <c r="G2331" s="11"/>
    </row>
    <row r="2332" spans="1:7">
      <c r="A2332" s="9"/>
      <c r="B2332" s="51"/>
      <c r="C2332" s="51"/>
      <c r="D2332" s="10"/>
      <c r="E2332" s="9"/>
      <c r="F2332" s="9"/>
      <c r="G2332" s="11"/>
    </row>
    <row r="2333" spans="1:7">
      <c r="A2333" s="9"/>
      <c r="B2333" s="51"/>
      <c r="C2333" s="51"/>
      <c r="D2333" s="10"/>
      <c r="E2333" s="9"/>
      <c r="F2333" s="9"/>
      <c r="G2333" s="11"/>
    </row>
    <row r="2334" spans="1:7">
      <c r="A2334" s="9"/>
      <c r="B2334" s="51"/>
      <c r="C2334" s="51"/>
      <c r="D2334" s="10"/>
      <c r="E2334" s="9"/>
      <c r="F2334" s="9"/>
      <c r="G2334" s="11"/>
    </row>
    <row r="2335" spans="1:7">
      <c r="A2335" s="9"/>
      <c r="B2335" s="51"/>
      <c r="C2335" s="51"/>
      <c r="D2335" s="10"/>
      <c r="E2335" s="9"/>
      <c r="F2335" s="9"/>
      <c r="G2335" s="11"/>
    </row>
    <row r="2336" spans="1:7">
      <c r="A2336" s="9"/>
      <c r="B2336" s="51"/>
      <c r="C2336" s="51"/>
      <c r="D2336" s="10"/>
      <c r="E2336" s="9"/>
      <c r="F2336" s="9"/>
      <c r="G2336" s="11"/>
    </row>
    <row r="2337" spans="1:7">
      <c r="A2337" s="9"/>
      <c r="B2337" s="51"/>
      <c r="C2337" s="51"/>
      <c r="D2337" s="10"/>
      <c r="E2337" s="9"/>
      <c r="F2337" s="9"/>
      <c r="G2337" s="11"/>
    </row>
    <row r="2338" spans="1:7">
      <c r="A2338" s="9"/>
      <c r="B2338" s="51"/>
      <c r="C2338" s="51"/>
      <c r="D2338" s="10"/>
      <c r="E2338" s="9"/>
      <c r="F2338" s="9"/>
      <c r="G2338" s="11"/>
    </row>
    <row r="2339" spans="1:7">
      <c r="A2339" s="9"/>
      <c r="B2339" s="51"/>
      <c r="C2339" s="51"/>
      <c r="D2339" s="10"/>
      <c r="E2339" s="9"/>
      <c r="F2339" s="9"/>
      <c r="G2339" s="11"/>
    </row>
    <row r="2340" spans="1:7">
      <c r="A2340" s="9"/>
      <c r="B2340" s="51"/>
      <c r="C2340" s="51"/>
      <c r="D2340" s="10"/>
      <c r="E2340" s="9"/>
      <c r="F2340" s="9"/>
      <c r="G2340" s="11"/>
    </row>
    <row r="2341" spans="1:7">
      <c r="A2341" s="9"/>
      <c r="B2341" s="51"/>
      <c r="C2341" s="51"/>
      <c r="D2341" s="10"/>
      <c r="E2341" s="9"/>
      <c r="F2341" s="9"/>
      <c r="G2341" s="11"/>
    </row>
    <row r="2342" spans="1:7">
      <c r="A2342" s="9"/>
      <c r="B2342" s="51"/>
      <c r="C2342" s="51"/>
      <c r="D2342" s="10"/>
      <c r="E2342" s="9"/>
      <c r="F2342" s="9"/>
      <c r="G2342" s="11"/>
    </row>
    <row r="2343" spans="1:7">
      <c r="A2343" s="9"/>
      <c r="B2343" s="51"/>
      <c r="C2343" s="51"/>
      <c r="D2343" s="10"/>
      <c r="E2343" s="9"/>
      <c r="F2343" s="9"/>
      <c r="G2343" s="11"/>
    </row>
    <row r="2344" spans="1:7">
      <c r="A2344" s="9"/>
      <c r="B2344" s="51"/>
      <c r="C2344" s="51"/>
      <c r="D2344" s="10"/>
      <c r="E2344" s="9"/>
      <c r="F2344" s="9"/>
      <c r="G2344" s="11"/>
    </row>
    <row r="2345" spans="1:7">
      <c r="A2345" s="9"/>
      <c r="B2345" s="51"/>
      <c r="C2345" s="51"/>
      <c r="D2345" s="10"/>
      <c r="E2345" s="9"/>
      <c r="F2345" s="9"/>
      <c r="G2345" s="11"/>
    </row>
    <row r="2346" spans="1:7">
      <c r="A2346" s="9"/>
      <c r="B2346" s="51"/>
      <c r="C2346" s="51"/>
      <c r="D2346" s="10"/>
      <c r="E2346" s="9"/>
      <c r="F2346" s="9"/>
      <c r="G2346" s="11"/>
    </row>
    <row r="2347" spans="1:7">
      <c r="A2347" s="9"/>
      <c r="B2347" s="51"/>
      <c r="C2347" s="51"/>
      <c r="D2347" s="10"/>
      <c r="E2347" s="9"/>
      <c r="F2347" s="9"/>
      <c r="G2347" s="11"/>
    </row>
    <row r="2348" spans="1:7">
      <c r="A2348" s="9"/>
      <c r="B2348" s="51"/>
      <c r="C2348" s="51"/>
      <c r="D2348" s="10"/>
      <c r="E2348" s="9"/>
      <c r="F2348" s="9"/>
      <c r="G2348" s="11"/>
    </row>
    <row r="2349" spans="1:7">
      <c r="A2349" s="9"/>
      <c r="B2349" s="51"/>
      <c r="C2349" s="51"/>
      <c r="D2349" s="10"/>
      <c r="E2349" s="9"/>
      <c r="F2349" s="9"/>
      <c r="G2349" s="11"/>
    </row>
    <row r="2350" spans="1:7">
      <c r="A2350" s="9"/>
      <c r="B2350" s="51"/>
      <c r="C2350" s="51"/>
      <c r="D2350" s="10"/>
      <c r="E2350" s="9"/>
      <c r="F2350" s="9"/>
      <c r="G2350" s="11"/>
    </row>
    <row r="2351" spans="1:7">
      <c r="A2351" s="9"/>
      <c r="B2351" s="51"/>
      <c r="C2351" s="51"/>
      <c r="D2351" s="10"/>
      <c r="E2351" s="9"/>
      <c r="F2351" s="9"/>
      <c r="G2351" s="11"/>
    </row>
    <row r="2352" spans="1:7">
      <c r="A2352" s="9"/>
      <c r="B2352" s="51"/>
      <c r="C2352" s="51"/>
      <c r="D2352" s="10"/>
      <c r="E2352" s="9"/>
      <c r="F2352" s="9"/>
      <c r="G2352" s="11"/>
    </row>
    <row r="2353" spans="1:7">
      <c r="A2353" s="9"/>
      <c r="B2353" s="51"/>
      <c r="C2353" s="51"/>
      <c r="D2353" s="10"/>
      <c r="E2353" s="9"/>
      <c r="F2353" s="9"/>
      <c r="G2353" s="11"/>
    </row>
    <row r="2354" spans="1:7">
      <c r="A2354" s="9"/>
      <c r="B2354" s="51"/>
      <c r="C2354" s="51"/>
      <c r="D2354" s="10"/>
      <c r="E2354" s="9"/>
      <c r="F2354" s="9"/>
      <c r="G2354" s="11"/>
    </row>
    <row r="2355" spans="1:7">
      <c r="A2355" s="9"/>
      <c r="B2355" s="51"/>
      <c r="C2355" s="51"/>
      <c r="D2355" s="10"/>
      <c r="E2355" s="9"/>
      <c r="F2355" s="9"/>
      <c r="G2355" s="11"/>
    </row>
    <row r="2356" spans="1:7">
      <c r="A2356" s="9"/>
      <c r="B2356" s="51"/>
      <c r="C2356" s="51"/>
      <c r="D2356" s="10"/>
      <c r="E2356" s="9"/>
      <c r="F2356" s="9"/>
      <c r="G2356" s="11"/>
    </row>
    <row r="2357" spans="1:7">
      <c r="A2357" s="9"/>
      <c r="B2357" s="51"/>
      <c r="C2357" s="51"/>
      <c r="D2357" s="10"/>
      <c r="E2357" s="9"/>
      <c r="F2357" s="9"/>
      <c r="G2357" s="11"/>
    </row>
    <row r="2358" spans="1:7">
      <c r="A2358" s="9"/>
      <c r="B2358" s="51"/>
      <c r="C2358" s="51"/>
      <c r="D2358" s="10"/>
      <c r="E2358" s="9"/>
      <c r="F2358" s="9"/>
      <c r="G2358" s="11"/>
    </row>
    <row r="2359" spans="1:7">
      <c r="A2359" s="9"/>
      <c r="B2359" s="51"/>
      <c r="C2359" s="51"/>
      <c r="D2359" s="10"/>
      <c r="E2359" s="9"/>
      <c r="F2359" s="9"/>
      <c r="G2359" s="11"/>
    </row>
    <row r="2360" spans="1:7">
      <c r="A2360" s="9"/>
      <c r="B2360" s="51"/>
      <c r="C2360" s="51"/>
      <c r="D2360" s="10"/>
      <c r="E2360" s="9"/>
      <c r="F2360" s="9"/>
      <c r="G2360" s="11"/>
    </row>
    <row r="2361" spans="1:7">
      <c r="A2361" s="9"/>
      <c r="B2361" s="51"/>
      <c r="C2361" s="51"/>
      <c r="D2361" s="10"/>
      <c r="E2361" s="9"/>
      <c r="F2361" s="9"/>
      <c r="G2361" s="11"/>
    </row>
    <row r="2362" spans="1:7">
      <c r="A2362" s="9"/>
      <c r="B2362" s="51"/>
      <c r="C2362" s="51"/>
      <c r="D2362" s="10"/>
      <c r="E2362" s="9"/>
      <c r="F2362" s="9"/>
      <c r="G2362" s="11"/>
    </row>
    <row r="2363" spans="1:7">
      <c r="A2363" s="9"/>
      <c r="B2363" s="51"/>
      <c r="C2363" s="51"/>
      <c r="D2363" s="10"/>
      <c r="E2363" s="9"/>
      <c r="F2363" s="9"/>
      <c r="G2363" s="11"/>
    </row>
    <row r="2364" spans="1:7">
      <c r="A2364" s="9"/>
      <c r="B2364" s="51"/>
      <c r="C2364" s="51"/>
      <c r="D2364" s="10"/>
      <c r="E2364" s="9"/>
      <c r="F2364" s="9"/>
      <c r="G2364" s="11"/>
    </row>
    <row r="2365" spans="1:7">
      <c r="A2365" s="9"/>
      <c r="B2365" s="51"/>
      <c r="C2365" s="51"/>
      <c r="D2365" s="10"/>
      <c r="E2365" s="9"/>
      <c r="F2365" s="9"/>
      <c r="G2365" s="11"/>
    </row>
    <row r="2366" spans="1:7">
      <c r="A2366" s="9"/>
      <c r="B2366" s="51"/>
      <c r="C2366" s="51"/>
      <c r="D2366" s="10"/>
      <c r="E2366" s="9"/>
      <c r="F2366" s="9"/>
      <c r="G2366" s="11"/>
    </row>
    <row r="2367" spans="1:7">
      <c r="A2367" s="9"/>
      <c r="B2367" s="51"/>
      <c r="C2367" s="51"/>
      <c r="D2367" s="10"/>
      <c r="E2367" s="9"/>
      <c r="F2367" s="9"/>
      <c r="G2367" s="11"/>
    </row>
    <row r="2368" spans="1:7">
      <c r="A2368" s="9"/>
      <c r="B2368" s="51"/>
      <c r="C2368" s="51"/>
      <c r="D2368" s="10"/>
      <c r="E2368" s="9"/>
      <c r="F2368" s="9"/>
      <c r="G2368" s="11"/>
    </row>
    <row r="2369" spans="1:7">
      <c r="A2369" s="9"/>
      <c r="B2369" s="51"/>
      <c r="C2369" s="51"/>
      <c r="D2369" s="10"/>
      <c r="E2369" s="9"/>
      <c r="F2369" s="9"/>
      <c r="G2369" s="11"/>
    </row>
    <row r="2370" spans="1:7">
      <c r="A2370" s="9"/>
      <c r="B2370" s="51"/>
      <c r="C2370" s="51"/>
      <c r="D2370" s="10"/>
      <c r="E2370" s="9"/>
      <c r="F2370" s="9"/>
      <c r="G2370" s="11"/>
    </row>
    <row r="2371" spans="1:7">
      <c r="A2371" s="9"/>
      <c r="B2371" s="51"/>
      <c r="C2371" s="51"/>
      <c r="D2371" s="10"/>
      <c r="E2371" s="9"/>
      <c r="F2371" s="9"/>
      <c r="G2371" s="11"/>
    </row>
    <row r="2372" spans="1:7">
      <c r="A2372" s="9"/>
      <c r="B2372" s="51"/>
      <c r="C2372" s="51"/>
      <c r="D2372" s="10"/>
      <c r="E2372" s="9"/>
      <c r="F2372" s="9"/>
      <c r="G2372" s="11"/>
    </row>
    <row r="2373" spans="1:7">
      <c r="A2373" s="9"/>
      <c r="B2373" s="51"/>
      <c r="C2373" s="51"/>
      <c r="D2373" s="10"/>
      <c r="E2373" s="9"/>
      <c r="F2373" s="9"/>
      <c r="G2373" s="11"/>
    </row>
    <row r="2374" spans="1:7">
      <c r="A2374" s="9"/>
      <c r="B2374" s="51"/>
      <c r="C2374" s="51"/>
      <c r="D2374" s="10"/>
      <c r="E2374" s="9"/>
      <c r="F2374" s="9"/>
      <c r="G2374" s="11"/>
    </row>
    <row r="2375" spans="1:7">
      <c r="A2375" s="9"/>
      <c r="B2375" s="51"/>
      <c r="C2375" s="51"/>
      <c r="D2375" s="10"/>
      <c r="E2375" s="9"/>
      <c r="F2375" s="9"/>
      <c r="G2375" s="11"/>
    </row>
    <row r="2376" spans="1:7">
      <c r="A2376" s="9"/>
      <c r="B2376" s="51"/>
      <c r="C2376" s="51"/>
      <c r="D2376" s="10"/>
      <c r="E2376" s="9"/>
      <c r="F2376" s="9"/>
      <c r="G2376" s="11"/>
    </row>
    <row r="2377" spans="1:7">
      <c r="A2377" s="9"/>
      <c r="B2377" s="51"/>
      <c r="C2377" s="51"/>
      <c r="D2377" s="10"/>
      <c r="E2377" s="9"/>
      <c r="F2377" s="9"/>
      <c r="G2377" s="11"/>
    </row>
    <row r="2378" spans="1:7">
      <c r="A2378" s="9"/>
      <c r="B2378" s="51"/>
      <c r="C2378" s="51"/>
      <c r="D2378" s="10"/>
      <c r="E2378" s="9"/>
      <c r="F2378" s="9"/>
      <c r="G2378" s="11"/>
    </row>
    <row r="2379" spans="1:7">
      <c r="A2379" s="9"/>
      <c r="B2379" s="51"/>
      <c r="C2379" s="51"/>
      <c r="D2379" s="10"/>
      <c r="E2379" s="9"/>
      <c r="F2379" s="9"/>
      <c r="G2379" s="11"/>
    </row>
    <row r="2380" spans="1:7">
      <c r="A2380" s="9"/>
      <c r="B2380" s="51"/>
      <c r="C2380" s="51"/>
      <c r="D2380" s="10"/>
      <c r="E2380" s="9"/>
      <c r="F2380" s="9"/>
      <c r="G2380" s="11"/>
    </row>
    <row r="2381" spans="1:7">
      <c r="A2381" s="9"/>
      <c r="B2381" s="51"/>
      <c r="C2381" s="51"/>
      <c r="D2381" s="10"/>
      <c r="E2381" s="9"/>
      <c r="F2381" s="9"/>
      <c r="G2381" s="11"/>
    </row>
    <row r="2382" spans="1:7">
      <c r="A2382" s="9"/>
      <c r="B2382" s="51"/>
      <c r="C2382" s="51"/>
      <c r="D2382" s="10"/>
      <c r="E2382" s="9"/>
      <c r="F2382" s="9"/>
      <c r="G2382" s="11"/>
    </row>
    <row r="2383" spans="1:7">
      <c r="A2383" s="9"/>
      <c r="B2383" s="51"/>
      <c r="C2383" s="51"/>
      <c r="D2383" s="10"/>
      <c r="E2383" s="9"/>
      <c r="F2383" s="9"/>
      <c r="G2383" s="11"/>
    </row>
    <row r="2384" spans="1:7">
      <c r="A2384" s="9"/>
      <c r="B2384" s="51"/>
      <c r="C2384" s="51"/>
      <c r="D2384" s="10"/>
      <c r="E2384" s="9"/>
      <c r="F2384" s="9"/>
      <c r="G2384" s="11"/>
    </row>
    <row r="2385" spans="1:7">
      <c r="A2385" s="9"/>
      <c r="B2385" s="51"/>
      <c r="C2385" s="51"/>
      <c r="D2385" s="10"/>
      <c r="E2385" s="9"/>
      <c r="F2385" s="9"/>
      <c r="G2385" s="11"/>
    </row>
    <row r="2386" spans="1:7">
      <c r="A2386" s="9"/>
      <c r="B2386" s="51"/>
      <c r="C2386" s="51"/>
      <c r="D2386" s="10"/>
      <c r="E2386" s="9"/>
      <c r="F2386" s="9"/>
      <c r="G2386" s="11"/>
    </row>
    <row r="2387" spans="1:7">
      <c r="A2387" s="9"/>
      <c r="B2387" s="51"/>
      <c r="C2387" s="51"/>
      <c r="D2387" s="10"/>
      <c r="E2387" s="9"/>
      <c r="F2387" s="9"/>
      <c r="G2387" s="11"/>
    </row>
    <row r="2388" spans="1:7">
      <c r="A2388" s="9"/>
      <c r="B2388" s="51"/>
      <c r="C2388" s="51"/>
      <c r="D2388" s="10"/>
      <c r="E2388" s="9"/>
      <c r="F2388" s="9"/>
      <c r="G2388" s="11"/>
    </row>
    <row r="2389" spans="1:7">
      <c r="A2389" s="9"/>
      <c r="B2389" s="51"/>
      <c r="C2389" s="51"/>
      <c r="D2389" s="10"/>
      <c r="E2389" s="9"/>
      <c r="F2389" s="9"/>
      <c r="G2389" s="11"/>
    </row>
    <row r="2390" spans="1:7">
      <c r="A2390" s="9"/>
      <c r="B2390" s="51"/>
      <c r="C2390" s="51"/>
      <c r="D2390" s="10"/>
      <c r="E2390" s="9"/>
      <c r="F2390" s="9"/>
      <c r="G2390" s="11"/>
    </row>
    <row r="2391" spans="1:7">
      <c r="A2391" s="9"/>
      <c r="B2391" s="51"/>
      <c r="C2391" s="51"/>
      <c r="D2391" s="10"/>
      <c r="E2391" s="9"/>
      <c r="F2391" s="9"/>
      <c r="G2391" s="11"/>
    </row>
    <row r="2392" spans="1:7">
      <c r="A2392" s="9"/>
      <c r="B2392" s="51"/>
      <c r="C2392" s="51"/>
      <c r="D2392" s="10"/>
      <c r="E2392" s="9"/>
      <c r="F2392" s="9"/>
      <c r="G2392" s="11"/>
    </row>
    <row r="2393" spans="1:7">
      <c r="A2393" s="9"/>
      <c r="B2393" s="51"/>
      <c r="C2393" s="51"/>
      <c r="D2393" s="10"/>
      <c r="E2393" s="9"/>
      <c r="F2393" s="9"/>
      <c r="G2393" s="11"/>
    </row>
    <row r="2394" spans="1:7">
      <c r="A2394" s="9"/>
      <c r="B2394" s="51"/>
      <c r="C2394" s="51"/>
      <c r="D2394" s="10"/>
      <c r="E2394" s="9"/>
      <c r="F2394" s="9"/>
      <c r="G2394" s="11"/>
    </row>
    <row r="2395" spans="1:7">
      <c r="A2395" s="9"/>
      <c r="B2395" s="51"/>
      <c r="C2395" s="51"/>
      <c r="D2395" s="10"/>
      <c r="E2395" s="9"/>
      <c r="F2395" s="9"/>
      <c r="G2395" s="11"/>
    </row>
    <row r="2396" spans="1:7">
      <c r="A2396" s="9"/>
      <c r="B2396" s="51"/>
      <c r="C2396" s="51"/>
      <c r="D2396" s="10"/>
      <c r="E2396" s="9"/>
      <c r="F2396" s="9"/>
      <c r="G2396" s="11"/>
    </row>
    <row r="2397" spans="1:7">
      <c r="A2397" s="9"/>
      <c r="B2397" s="51"/>
      <c r="C2397" s="51"/>
      <c r="D2397" s="10"/>
      <c r="E2397" s="9"/>
      <c r="F2397" s="9"/>
      <c r="G2397" s="11"/>
    </row>
    <row r="2398" spans="1:7">
      <c r="A2398" s="9"/>
      <c r="B2398" s="51"/>
      <c r="C2398" s="51"/>
      <c r="D2398" s="10"/>
      <c r="E2398" s="9"/>
      <c r="F2398" s="9"/>
      <c r="G2398" s="11"/>
    </row>
    <row r="2399" spans="1:7">
      <c r="A2399" s="9"/>
      <c r="B2399" s="51"/>
      <c r="C2399" s="51"/>
      <c r="D2399" s="10"/>
      <c r="E2399" s="9"/>
      <c r="F2399" s="9"/>
      <c r="G2399" s="11"/>
    </row>
    <row r="2400" spans="1:7">
      <c r="A2400" s="9"/>
      <c r="B2400" s="51"/>
      <c r="C2400" s="51"/>
      <c r="D2400" s="10"/>
      <c r="E2400" s="9"/>
      <c r="F2400" s="9"/>
      <c r="G2400" s="11"/>
    </row>
    <row r="2401" spans="1:7">
      <c r="A2401" s="9"/>
      <c r="B2401" s="51"/>
      <c r="C2401" s="51"/>
      <c r="D2401" s="10"/>
      <c r="E2401" s="9"/>
      <c r="F2401" s="9"/>
      <c r="G2401" s="11"/>
    </row>
    <row r="2402" spans="1:7">
      <c r="A2402" s="9"/>
      <c r="B2402" s="51"/>
      <c r="C2402" s="51"/>
      <c r="D2402" s="10"/>
      <c r="E2402" s="9"/>
      <c r="F2402" s="9"/>
      <c r="G2402" s="11"/>
    </row>
    <row r="2403" spans="1:7">
      <c r="A2403" s="9"/>
      <c r="B2403" s="51"/>
      <c r="C2403" s="51"/>
      <c r="D2403" s="10"/>
      <c r="E2403" s="9"/>
      <c r="F2403" s="9"/>
      <c r="G2403" s="11"/>
    </row>
    <row r="2404" spans="1:7">
      <c r="A2404" s="9"/>
      <c r="B2404" s="51"/>
      <c r="C2404" s="51"/>
      <c r="D2404" s="10"/>
      <c r="E2404" s="9"/>
      <c r="F2404" s="9"/>
      <c r="G2404" s="11"/>
    </row>
    <row r="2405" spans="1:7">
      <c r="A2405" s="9"/>
      <c r="B2405" s="51"/>
      <c r="C2405" s="51"/>
      <c r="D2405" s="10"/>
      <c r="E2405" s="9"/>
      <c r="F2405" s="9"/>
      <c r="G2405" s="11"/>
    </row>
    <row r="2406" spans="1:7">
      <c r="A2406" s="9"/>
      <c r="B2406" s="51"/>
      <c r="C2406" s="51"/>
      <c r="D2406" s="10"/>
      <c r="E2406" s="9"/>
      <c r="F2406" s="9"/>
      <c r="G2406" s="11"/>
    </row>
    <row r="2407" spans="1:7">
      <c r="A2407" s="9"/>
      <c r="B2407" s="51"/>
      <c r="C2407" s="51"/>
      <c r="D2407" s="10"/>
      <c r="E2407" s="9"/>
      <c r="F2407" s="9"/>
      <c r="G2407" s="11"/>
    </row>
    <row r="2408" spans="1:7">
      <c r="A2408" s="9"/>
      <c r="B2408" s="51"/>
      <c r="C2408" s="51"/>
      <c r="D2408" s="10"/>
      <c r="E2408" s="9"/>
      <c r="F2408" s="9"/>
      <c r="G2408" s="11"/>
    </row>
    <row r="2409" spans="1:7">
      <c r="A2409" s="9"/>
      <c r="B2409" s="51"/>
      <c r="C2409" s="51"/>
      <c r="D2409" s="10"/>
      <c r="E2409" s="9"/>
      <c r="F2409" s="9"/>
      <c r="G2409" s="11"/>
    </row>
    <row r="2410" spans="1:7">
      <c r="A2410" s="9"/>
      <c r="B2410" s="51"/>
      <c r="C2410" s="51"/>
      <c r="D2410" s="10"/>
      <c r="E2410" s="9"/>
      <c r="F2410" s="9"/>
      <c r="G2410" s="11"/>
    </row>
    <row r="2411" spans="1:7">
      <c r="A2411" s="9"/>
      <c r="B2411" s="51"/>
      <c r="C2411" s="51"/>
      <c r="D2411" s="10"/>
      <c r="E2411" s="9"/>
      <c r="F2411" s="9"/>
      <c r="G2411" s="11"/>
    </row>
    <row r="2412" spans="1:7">
      <c r="A2412" s="9"/>
      <c r="B2412" s="51"/>
      <c r="C2412" s="51"/>
      <c r="D2412" s="10"/>
      <c r="E2412" s="9"/>
      <c r="F2412" s="9"/>
      <c r="G2412" s="11"/>
    </row>
    <row r="2413" spans="1:7">
      <c r="A2413" s="9"/>
      <c r="B2413" s="51"/>
      <c r="C2413" s="51"/>
      <c r="D2413" s="10"/>
      <c r="E2413" s="9"/>
      <c r="F2413" s="9"/>
      <c r="G2413" s="11"/>
    </row>
    <row r="2414" spans="1:7">
      <c r="A2414" s="9"/>
      <c r="B2414" s="51"/>
      <c r="C2414" s="51"/>
      <c r="D2414" s="10"/>
      <c r="E2414" s="9"/>
      <c r="F2414" s="9"/>
      <c r="G2414" s="11"/>
    </row>
    <row r="2415" spans="1:7">
      <c r="A2415" s="9"/>
      <c r="B2415" s="51"/>
      <c r="C2415" s="51"/>
      <c r="D2415" s="10"/>
      <c r="E2415" s="9"/>
      <c r="F2415" s="9"/>
      <c r="G2415" s="11"/>
    </row>
    <row r="2416" spans="1:7">
      <c r="A2416" s="9"/>
      <c r="B2416" s="51"/>
      <c r="C2416" s="51"/>
      <c r="D2416" s="10"/>
      <c r="E2416" s="9"/>
      <c r="F2416" s="9"/>
      <c r="G2416" s="11"/>
    </row>
    <row r="2417" spans="1:7">
      <c r="A2417" s="9"/>
      <c r="B2417" s="51"/>
      <c r="C2417" s="51"/>
      <c r="D2417" s="10"/>
      <c r="E2417" s="9"/>
      <c r="F2417" s="9"/>
      <c r="G2417" s="11"/>
    </row>
    <row r="2418" spans="1:7">
      <c r="A2418" s="9"/>
      <c r="B2418" s="51"/>
      <c r="C2418" s="51"/>
      <c r="D2418" s="10"/>
      <c r="E2418" s="9"/>
      <c r="F2418" s="9"/>
      <c r="G2418" s="11"/>
    </row>
    <row r="2419" spans="1:7">
      <c r="A2419" s="9"/>
      <c r="B2419" s="51"/>
      <c r="C2419" s="51"/>
      <c r="D2419" s="10"/>
      <c r="E2419" s="9"/>
      <c r="F2419" s="9"/>
      <c r="G2419" s="11"/>
    </row>
    <row r="2420" spans="1:7">
      <c r="A2420" s="9"/>
      <c r="B2420" s="51"/>
      <c r="C2420" s="51"/>
      <c r="D2420" s="10"/>
      <c r="E2420" s="9"/>
      <c r="F2420" s="9"/>
      <c r="G2420" s="11"/>
    </row>
    <row r="2421" spans="1:7">
      <c r="A2421" s="9"/>
      <c r="B2421" s="51"/>
      <c r="C2421" s="51"/>
      <c r="D2421" s="10"/>
      <c r="E2421" s="9"/>
      <c r="F2421" s="9"/>
      <c r="G2421" s="11"/>
    </row>
    <row r="2422" spans="1:7">
      <c r="A2422" s="9"/>
      <c r="B2422" s="51"/>
      <c r="C2422" s="51"/>
      <c r="D2422" s="10"/>
      <c r="E2422" s="9"/>
      <c r="F2422" s="9"/>
      <c r="G2422" s="11"/>
    </row>
    <row r="2423" spans="1:7">
      <c r="A2423" s="9"/>
      <c r="B2423" s="51"/>
      <c r="C2423" s="51"/>
      <c r="D2423" s="10"/>
      <c r="E2423" s="9"/>
      <c r="F2423" s="9"/>
      <c r="G2423" s="11"/>
    </row>
    <row r="2424" spans="1:7">
      <c r="A2424" s="9"/>
      <c r="B2424" s="51"/>
      <c r="C2424" s="51"/>
      <c r="D2424" s="10"/>
      <c r="E2424" s="9"/>
      <c r="F2424" s="9"/>
      <c r="G2424" s="11"/>
    </row>
    <row r="2425" spans="1:7">
      <c r="A2425" s="9"/>
      <c r="B2425" s="51"/>
      <c r="C2425" s="51"/>
      <c r="D2425" s="10"/>
      <c r="E2425" s="9"/>
      <c r="F2425" s="9"/>
      <c r="G2425" s="11"/>
    </row>
    <row r="2426" spans="1:7">
      <c r="A2426" s="9"/>
      <c r="B2426" s="51"/>
      <c r="C2426" s="51"/>
      <c r="D2426" s="10"/>
      <c r="E2426" s="9"/>
      <c r="F2426" s="9"/>
      <c r="G2426" s="11"/>
    </row>
    <row r="2427" spans="1:7">
      <c r="A2427" s="9"/>
      <c r="B2427" s="51"/>
      <c r="C2427" s="51"/>
      <c r="D2427" s="10"/>
      <c r="E2427" s="9"/>
      <c r="F2427" s="9"/>
      <c r="G2427" s="11"/>
    </row>
    <row r="2428" spans="1:7">
      <c r="A2428" s="9"/>
      <c r="B2428" s="51"/>
      <c r="C2428" s="51"/>
      <c r="D2428" s="10"/>
      <c r="E2428" s="9"/>
      <c r="F2428" s="9"/>
      <c r="G2428" s="11"/>
    </row>
    <row r="2429" spans="1:7">
      <c r="A2429" s="9"/>
      <c r="B2429" s="51"/>
      <c r="C2429" s="51"/>
      <c r="D2429" s="10"/>
      <c r="E2429" s="9"/>
      <c r="F2429" s="9"/>
      <c r="G2429" s="11"/>
    </row>
    <row r="2430" spans="1:7">
      <c r="A2430" s="9"/>
      <c r="B2430" s="51"/>
      <c r="C2430" s="51"/>
      <c r="D2430" s="10"/>
      <c r="E2430" s="9"/>
      <c r="F2430" s="9"/>
      <c r="G2430" s="11"/>
    </row>
    <row r="2431" spans="1:7">
      <c r="A2431" s="9"/>
      <c r="B2431" s="51"/>
      <c r="C2431" s="51"/>
      <c r="D2431" s="10"/>
      <c r="E2431" s="9"/>
      <c r="F2431" s="9"/>
      <c r="G2431" s="11"/>
    </row>
    <row r="2432" spans="1:7">
      <c r="A2432" s="9"/>
      <c r="B2432" s="51"/>
      <c r="C2432" s="51"/>
      <c r="D2432" s="10"/>
      <c r="E2432" s="9"/>
      <c r="F2432" s="9"/>
      <c r="G2432" s="11"/>
    </row>
    <row r="2433" spans="1:7">
      <c r="A2433" s="9"/>
      <c r="B2433" s="51"/>
      <c r="C2433" s="51"/>
      <c r="D2433" s="10"/>
      <c r="E2433" s="9"/>
      <c r="F2433" s="9"/>
      <c r="G2433" s="11"/>
    </row>
    <row r="2434" spans="1:7">
      <c r="A2434" s="9"/>
      <c r="B2434" s="51"/>
      <c r="C2434" s="51"/>
      <c r="D2434" s="10"/>
      <c r="E2434" s="9"/>
      <c r="F2434" s="9"/>
      <c r="G2434" s="11"/>
    </row>
    <row r="2435" spans="1:7">
      <c r="A2435" s="9"/>
      <c r="B2435" s="51"/>
      <c r="C2435" s="51"/>
      <c r="D2435" s="10"/>
      <c r="E2435" s="9"/>
      <c r="F2435" s="9"/>
      <c r="G2435" s="11"/>
    </row>
    <row r="2436" spans="1:7">
      <c r="A2436" s="9"/>
      <c r="B2436" s="51"/>
      <c r="C2436" s="51"/>
      <c r="D2436" s="10"/>
      <c r="E2436" s="9"/>
      <c r="F2436" s="9"/>
      <c r="G2436" s="11"/>
    </row>
    <row r="2437" spans="1:7">
      <c r="A2437" s="9"/>
      <c r="B2437" s="51"/>
      <c r="C2437" s="51"/>
      <c r="D2437" s="10"/>
      <c r="E2437" s="9"/>
      <c r="F2437" s="9"/>
      <c r="G2437" s="11"/>
    </row>
    <row r="2438" spans="1:7">
      <c r="A2438" s="9"/>
      <c r="B2438" s="51"/>
      <c r="C2438" s="51"/>
      <c r="D2438" s="10"/>
      <c r="E2438" s="9"/>
      <c r="F2438" s="9"/>
      <c r="G2438" s="11"/>
    </row>
    <row r="2439" spans="1:7">
      <c r="A2439" s="9"/>
      <c r="B2439" s="51"/>
      <c r="C2439" s="51"/>
      <c r="D2439" s="10"/>
      <c r="E2439" s="9"/>
      <c r="F2439" s="9"/>
      <c r="G2439" s="11"/>
    </row>
    <row r="2440" spans="1:7">
      <c r="A2440" s="9"/>
      <c r="B2440" s="51"/>
      <c r="C2440" s="51"/>
      <c r="D2440" s="10"/>
      <c r="E2440" s="9"/>
      <c r="F2440" s="9"/>
      <c r="G2440" s="11"/>
    </row>
    <row r="2441" spans="1:7">
      <c r="A2441" s="9"/>
      <c r="B2441" s="51"/>
      <c r="C2441" s="51"/>
      <c r="D2441" s="10"/>
      <c r="E2441" s="9"/>
      <c r="F2441" s="9"/>
      <c r="G2441" s="11"/>
    </row>
    <row r="2442" spans="1:7">
      <c r="A2442" s="9"/>
      <c r="B2442" s="51"/>
      <c r="C2442" s="51"/>
      <c r="D2442" s="10"/>
      <c r="E2442" s="9"/>
      <c r="F2442" s="9"/>
      <c r="G2442" s="11"/>
    </row>
    <row r="2443" spans="1:7">
      <c r="A2443" s="9"/>
      <c r="B2443" s="51"/>
      <c r="C2443" s="51"/>
      <c r="D2443" s="10"/>
      <c r="E2443" s="9"/>
      <c r="F2443" s="9"/>
      <c r="G2443" s="11"/>
    </row>
    <row r="2444" spans="1:7">
      <c r="A2444" s="9"/>
      <c r="B2444" s="51"/>
      <c r="C2444" s="51"/>
      <c r="D2444" s="10"/>
      <c r="E2444" s="9"/>
      <c r="F2444" s="9"/>
      <c r="G2444" s="11"/>
    </row>
    <row r="2445" spans="1:7">
      <c r="A2445" s="9"/>
      <c r="B2445" s="51"/>
      <c r="C2445" s="51"/>
      <c r="D2445" s="10"/>
      <c r="E2445" s="9"/>
      <c r="F2445" s="9"/>
      <c r="G2445" s="11"/>
    </row>
    <row r="2446" spans="1:7">
      <c r="A2446" s="9"/>
      <c r="B2446" s="51"/>
      <c r="C2446" s="51"/>
      <c r="D2446" s="10"/>
      <c r="E2446" s="9"/>
      <c r="F2446" s="9"/>
      <c r="G2446" s="11"/>
    </row>
    <row r="2447" spans="1:7">
      <c r="A2447" s="9"/>
      <c r="B2447" s="51"/>
      <c r="C2447" s="51"/>
      <c r="D2447" s="10"/>
      <c r="E2447" s="9"/>
      <c r="F2447" s="9"/>
      <c r="G2447" s="11"/>
    </row>
    <row r="2448" spans="1:7">
      <c r="A2448" s="9"/>
      <c r="B2448" s="51"/>
      <c r="C2448" s="51"/>
      <c r="D2448" s="10"/>
      <c r="E2448" s="9"/>
      <c r="F2448" s="9"/>
      <c r="G2448" s="11"/>
    </row>
    <row r="2449" spans="1:7">
      <c r="A2449" s="9"/>
      <c r="B2449" s="51"/>
      <c r="C2449" s="51"/>
      <c r="D2449" s="10"/>
      <c r="E2449" s="9"/>
      <c r="F2449" s="9"/>
      <c r="G2449" s="11"/>
    </row>
    <row r="2450" spans="1:7">
      <c r="A2450" s="9"/>
      <c r="B2450" s="51"/>
      <c r="C2450" s="51"/>
      <c r="D2450" s="10"/>
      <c r="E2450" s="9"/>
      <c r="F2450" s="9"/>
      <c r="G2450" s="11"/>
    </row>
    <row r="2451" spans="1:7">
      <c r="A2451" s="9"/>
      <c r="B2451" s="51"/>
      <c r="C2451" s="51"/>
      <c r="D2451" s="10"/>
      <c r="E2451" s="9"/>
      <c r="F2451" s="9"/>
      <c r="G2451" s="11"/>
    </row>
    <row r="2452" spans="1:7">
      <c r="A2452" s="9"/>
      <c r="B2452" s="51"/>
      <c r="C2452" s="51"/>
      <c r="D2452" s="10"/>
      <c r="E2452" s="9"/>
      <c r="F2452" s="9"/>
      <c r="G2452" s="11"/>
    </row>
    <row r="2453" spans="1:7">
      <c r="A2453" s="9"/>
      <c r="B2453" s="51"/>
      <c r="C2453" s="51"/>
      <c r="D2453" s="10"/>
      <c r="E2453" s="9"/>
      <c r="F2453" s="9"/>
      <c r="G2453" s="11"/>
    </row>
    <row r="2454" spans="1:7">
      <c r="A2454" s="9"/>
      <c r="B2454" s="51"/>
      <c r="C2454" s="51"/>
      <c r="D2454" s="10"/>
      <c r="E2454" s="9"/>
      <c r="F2454" s="9"/>
      <c r="G2454" s="11"/>
    </row>
    <row r="2455" spans="1:7">
      <c r="A2455" s="9"/>
      <c r="B2455" s="51"/>
      <c r="C2455" s="51"/>
      <c r="D2455" s="10"/>
      <c r="E2455" s="9"/>
      <c r="F2455" s="9"/>
      <c r="G2455" s="11"/>
    </row>
    <row r="2456" spans="1:7">
      <c r="A2456" s="9"/>
      <c r="B2456" s="51"/>
      <c r="C2456" s="51"/>
      <c r="D2456" s="10"/>
      <c r="E2456" s="9"/>
      <c r="F2456" s="9"/>
      <c r="G2456" s="11"/>
    </row>
    <row r="2457" spans="1:7">
      <c r="A2457" s="9"/>
      <c r="B2457" s="51"/>
      <c r="C2457" s="51"/>
      <c r="D2457" s="10"/>
      <c r="E2457" s="9"/>
      <c r="F2457" s="9"/>
      <c r="G2457" s="11"/>
    </row>
    <row r="2458" spans="1:7">
      <c r="A2458" s="9"/>
      <c r="B2458" s="51"/>
      <c r="C2458" s="51"/>
      <c r="D2458" s="10"/>
      <c r="E2458" s="9"/>
      <c r="F2458" s="9"/>
      <c r="G2458" s="11"/>
    </row>
    <row r="2459" spans="1:7">
      <c r="A2459" s="9"/>
      <c r="B2459" s="51"/>
      <c r="C2459" s="51"/>
      <c r="D2459" s="10"/>
      <c r="E2459" s="9"/>
      <c r="F2459" s="9"/>
      <c r="G2459" s="11"/>
    </row>
    <row r="2460" spans="1:7">
      <c r="A2460" s="9"/>
      <c r="B2460" s="51"/>
      <c r="C2460" s="51"/>
      <c r="D2460" s="10"/>
      <c r="E2460" s="9"/>
      <c r="F2460" s="9"/>
      <c r="G2460" s="11"/>
    </row>
    <row r="2461" spans="1:7">
      <c r="A2461" s="9"/>
      <c r="B2461" s="51"/>
      <c r="C2461" s="51"/>
      <c r="D2461" s="10"/>
      <c r="E2461" s="9"/>
      <c r="F2461" s="9"/>
      <c r="G2461" s="11"/>
    </row>
    <row r="2462" spans="1:7">
      <c r="A2462" s="9"/>
      <c r="B2462" s="51"/>
      <c r="C2462" s="51"/>
      <c r="D2462" s="10"/>
      <c r="E2462" s="9"/>
      <c r="F2462" s="9"/>
      <c r="G2462" s="11"/>
    </row>
    <row r="2463" spans="1:7">
      <c r="A2463" s="9"/>
      <c r="B2463" s="51"/>
      <c r="C2463" s="51"/>
      <c r="D2463" s="10"/>
      <c r="E2463" s="9"/>
      <c r="F2463" s="9"/>
      <c r="G2463" s="11"/>
    </row>
    <row r="2464" spans="1:7">
      <c r="A2464" s="9"/>
      <c r="B2464" s="51"/>
      <c r="C2464" s="51"/>
      <c r="D2464" s="10"/>
      <c r="E2464" s="9"/>
      <c r="F2464" s="9"/>
      <c r="G2464" s="11"/>
    </row>
    <row r="2465" spans="1:7">
      <c r="A2465" s="9"/>
      <c r="B2465" s="51"/>
      <c r="C2465" s="51"/>
      <c r="D2465" s="10"/>
      <c r="E2465" s="9"/>
      <c r="F2465" s="9"/>
      <c r="G2465" s="11"/>
    </row>
    <row r="2466" spans="1:7">
      <c r="A2466" s="9"/>
      <c r="B2466" s="51"/>
      <c r="C2466" s="51"/>
      <c r="D2466" s="10"/>
      <c r="E2466" s="9"/>
      <c r="F2466" s="9"/>
      <c r="G2466" s="11"/>
    </row>
    <row r="2467" spans="1:7">
      <c r="A2467" s="9"/>
      <c r="B2467" s="51"/>
      <c r="C2467" s="51"/>
      <c r="D2467" s="10"/>
      <c r="E2467" s="9"/>
      <c r="F2467" s="9"/>
      <c r="G2467" s="11"/>
    </row>
    <row r="2468" spans="1:7">
      <c r="A2468" s="9"/>
      <c r="B2468" s="51"/>
      <c r="C2468" s="51"/>
      <c r="D2468" s="10"/>
      <c r="E2468" s="9"/>
      <c r="F2468" s="9"/>
      <c r="G2468" s="11"/>
    </row>
    <row r="2469" spans="1:7">
      <c r="A2469" s="9"/>
      <c r="B2469" s="51"/>
      <c r="C2469" s="51"/>
      <c r="D2469" s="10"/>
      <c r="E2469" s="9"/>
      <c r="F2469" s="9"/>
      <c r="G2469" s="11"/>
    </row>
    <row r="2470" spans="1:7">
      <c r="A2470" s="9"/>
      <c r="B2470" s="51"/>
      <c r="C2470" s="51"/>
      <c r="D2470" s="10"/>
      <c r="E2470" s="9"/>
      <c r="F2470" s="9"/>
      <c r="G2470" s="11"/>
    </row>
    <row r="2471" spans="1:7">
      <c r="A2471" s="9"/>
      <c r="B2471" s="51"/>
      <c r="C2471" s="51"/>
      <c r="D2471" s="10"/>
      <c r="E2471" s="9"/>
      <c r="F2471" s="9"/>
      <c r="G2471" s="11"/>
    </row>
    <row r="2472" spans="1:7">
      <c r="A2472" s="9"/>
      <c r="B2472" s="51"/>
      <c r="C2472" s="51"/>
      <c r="D2472" s="10"/>
      <c r="E2472" s="9"/>
      <c r="F2472" s="9"/>
      <c r="G2472" s="11"/>
    </row>
    <row r="2473" spans="1:7">
      <c r="A2473" s="9"/>
      <c r="B2473" s="51"/>
      <c r="C2473" s="51"/>
      <c r="D2473" s="10"/>
      <c r="E2473" s="9"/>
      <c r="F2473" s="9"/>
      <c r="G2473" s="11"/>
    </row>
    <row r="2474" spans="1:7">
      <c r="A2474" s="9"/>
      <c r="B2474" s="51"/>
      <c r="C2474" s="51"/>
      <c r="D2474" s="10"/>
      <c r="E2474" s="9"/>
      <c r="F2474" s="9"/>
      <c r="G2474" s="11"/>
    </row>
    <row r="2475" spans="1:7">
      <c r="A2475" s="9"/>
      <c r="B2475" s="51"/>
      <c r="C2475" s="51"/>
      <c r="D2475" s="10"/>
      <c r="E2475" s="9"/>
      <c r="F2475" s="9"/>
      <c r="G2475" s="11"/>
    </row>
    <row r="2476" spans="1:7">
      <c r="A2476" s="9"/>
      <c r="B2476" s="51"/>
      <c r="C2476" s="51"/>
      <c r="D2476" s="10"/>
      <c r="E2476" s="9"/>
      <c r="F2476" s="9"/>
      <c r="G2476" s="11"/>
    </row>
    <row r="2477" spans="1:7">
      <c r="A2477" s="9"/>
      <c r="B2477" s="51"/>
      <c r="C2477" s="51"/>
      <c r="D2477" s="10"/>
      <c r="E2477" s="9"/>
      <c r="F2477" s="9"/>
      <c r="G2477" s="11"/>
    </row>
    <row r="2478" spans="1:7">
      <c r="A2478" s="9"/>
      <c r="B2478" s="51"/>
      <c r="C2478" s="51"/>
      <c r="D2478" s="10"/>
      <c r="E2478" s="9"/>
      <c r="F2478" s="9"/>
      <c r="G2478" s="11"/>
    </row>
    <row r="2479" spans="1:7">
      <c r="A2479" s="9"/>
      <c r="B2479" s="51"/>
      <c r="C2479" s="51"/>
      <c r="D2479" s="10"/>
      <c r="E2479" s="9"/>
      <c r="F2479" s="9"/>
      <c r="G2479" s="11"/>
    </row>
    <row r="2480" spans="1:7">
      <c r="A2480" s="9"/>
      <c r="B2480" s="51"/>
      <c r="C2480" s="51"/>
      <c r="D2480" s="10"/>
      <c r="E2480" s="9"/>
      <c r="F2480" s="9"/>
      <c r="G2480" s="11"/>
    </row>
    <row r="2481" spans="1:7">
      <c r="A2481" s="9"/>
      <c r="B2481" s="51"/>
      <c r="C2481" s="51"/>
      <c r="D2481" s="10"/>
      <c r="E2481" s="9"/>
      <c r="F2481" s="9"/>
      <c r="G2481" s="11"/>
    </row>
    <row r="2482" spans="1:7">
      <c r="A2482" s="9"/>
      <c r="B2482" s="51"/>
      <c r="C2482" s="51"/>
      <c r="D2482" s="10"/>
      <c r="E2482" s="9"/>
      <c r="F2482" s="9"/>
      <c r="G2482" s="11"/>
    </row>
    <row r="2483" spans="1:7">
      <c r="A2483" s="9"/>
      <c r="B2483" s="51"/>
      <c r="C2483" s="51"/>
      <c r="D2483" s="10"/>
      <c r="E2483" s="9"/>
      <c r="F2483" s="9"/>
      <c r="G2483" s="11"/>
    </row>
    <row r="2484" spans="1:7">
      <c r="A2484" s="9"/>
      <c r="B2484" s="51"/>
      <c r="C2484" s="51"/>
      <c r="D2484" s="10"/>
      <c r="E2484" s="9"/>
      <c r="F2484" s="9"/>
      <c r="G2484" s="11"/>
    </row>
    <row r="2485" spans="1:7">
      <c r="A2485" s="9"/>
      <c r="B2485" s="51"/>
      <c r="C2485" s="51"/>
      <c r="D2485" s="10"/>
      <c r="E2485" s="9"/>
      <c r="F2485" s="9"/>
      <c r="G2485" s="11"/>
    </row>
    <row r="2486" spans="1:7">
      <c r="A2486" s="9"/>
      <c r="B2486" s="51"/>
      <c r="C2486" s="51"/>
      <c r="D2486" s="10"/>
      <c r="E2486" s="9"/>
      <c r="F2486" s="9"/>
      <c r="G2486" s="11"/>
    </row>
    <row r="2487" spans="1:7">
      <c r="A2487" s="9"/>
      <c r="B2487" s="51"/>
      <c r="C2487" s="51"/>
      <c r="D2487" s="10"/>
      <c r="E2487" s="9"/>
      <c r="F2487" s="9"/>
      <c r="G2487" s="11"/>
    </row>
    <row r="2488" spans="1:7">
      <c r="A2488" s="9"/>
      <c r="B2488" s="51"/>
      <c r="C2488" s="51"/>
      <c r="D2488" s="10"/>
      <c r="E2488" s="9"/>
      <c r="F2488" s="9"/>
      <c r="G2488" s="11"/>
    </row>
    <row r="2489" spans="1:7">
      <c r="A2489" s="9"/>
      <c r="B2489" s="51"/>
      <c r="C2489" s="51"/>
      <c r="D2489" s="10"/>
      <c r="E2489" s="9"/>
      <c r="F2489" s="9"/>
      <c r="G2489" s="11"/>
    </row>
    <row r="2490" spans="1:7">
      <c r="A2490" s="9"/>
      <c r="B2490" s="51"/>
      <c r="C2490" s="51"/>
      <c r="D2490" s="10"/>
      <c r="E2490" s="9"/>
      <c r="F2490" s="9"/>
      <c r="G2490" s="11"/>
    </row>
    <row r="2491" spans="1:7">
      <c r="A2491" s="9"/>
      <c r="B2491" s="51"/>
      <c r="C2491" s="51"/>
      <c r="D2491" s="10"/>
      <c r="E2491" s="9"/>
      <c r="F2491" s="9"/>
      <c r="G2491" s="11"/>
    </row>
    <row r="2492" spans="1:7">
      <c r="A2492" s="9"/>
      <c r="B2492" s="51"/>
      <c r="C2492" s="51"/>
      <c r="D2492" s="10"/>
      <c r="E2492" s="9"/>
      <c r="F2492" s="9"/>
      <c r="G2492" s="11"/>
    </row>
    <row r="2493" spans="1:7">
      <c r="A2493" s="9"/>
      <c r="B2493" s="51"/>
      <c r="C2493" s="51"/>
      <c r="D2493" s="10"/>
      <c r="E2493" s="9"/>
      <c r="F2493" s="9"/>
      <c r="G2493" s="11"/>
    </row>
    <row r="2494" spans="1:7">
      <c r="A2494" s="9"/>
      <c r="B2494" s="51"/>
      <c r="C2494" s="51"/>
      <c r="D2494" s="10"/>
      <c r="E2494" s="9"/>
      <c r="F2494" s="9"/>
      <c r="G2494" s="11"/>
    </row>
    <row r="2495" spans="1:7">
      <c r="A2495" s="9"/>
      <c r="B2495" s="51"/>
      <c r="C2495" s="51"/>
      <c r="D2495" s="10"/>
      <c r="E2495" s="9"/>
      <c r="F2495" s="9"/>
      <c r="G2495" s="11"/>
    </row>
    <row r="2496" spans="1:7">
      <c r="A2496" s="9"/>
      <c r="B2496" s="51"/>
      <c r="C2496" s="51"/>
      <c r="D2496" s="10"/>
      <c r="E2496" s="9"/>
      <c r="F2496" s="9"/>
      <c r="G2496" s="11"/>
    </row>
    <row r="2497" spans="1:7">
      <c r="A2497" s="9"/>
      <c r="B2497" s="51"/>
      <c r="C2497" s="51"/>
      <c r="D2497" s="10"/>
      <c r="E2497" s="9"/>
      <c r="F2497" s="9"/>
      <c r="G2497" s="11"/>
    </row>
    <row r="2498" spans="1:7">
      <c r="A2498" s="9"/>
      <c r="B2498" s="51"/>
      <c r="C2498" s="51"/>
      <c r="D2498" s="10"/>
      <c r="E2498" s="9"/>
      <c r="F2498" s="9"/>
      <c r="G2498" s="11"/>
    </row>
    <row r="2499" spans="1:7">
      <c r="A2499" s="9"/>
      <c r="B2499" s="51"/>
      <c r="C2499" s="51"/>
      <c r="D2499" s="10"/>
      <c r="E2499" s="9"/>
      <c r="F2499" s="9"/>
      <c r="G2499" s="11"/>
    </row>
    <row r="2500" spans="1:7">
      <c r="A2500" s="9"/>
      <c r="B2500" s="51"/>
      <c r="C2500" s="51"/>
      <c r="D2500" s="10"/>
      <c r="E2500" s="9"/>
      <c r="F2500" s="9"/>
      <c r="G2500" s="11"/>
    </row>
    <row r="2501" spans="1:7">
      <c r="A2501" s="9"/>
      <c r="B2501" s="51"/>
      <c r="C2501" s="51"/>
      <c r="D2501" s="10"/>
      <c r="E2501" s="9"/>
      <c r="F2501" s="9"/>
      <c r="G2501" s="11"/>
    </row>
    <row r="2502" spans="1:7">
      <c r="A2502" s="9"/>
      <c r="B2502" s="51"/>
      <c r="C2502" s="51"/>
      <c r="D2502" s="10"/>
      <c r="E2502" s="9"/>
      <c r="F2502" s="9"/>
      <c r="G2502" s="11"/>
    </row>
    <row r="2503" spans="1:7">
      <c r="A2503" s="9"/>
      <c r="B2503" s="51"/>
      <c r="C2503" s="51"/>
      <c r="D2503" s="10"/>
      <c r="E2503" s="9"/>
      <c r="F2503" s="9"/>
      <c r="G2503" s="11"/>
    </row>
    <row r="2504" spans="1:7">
      <c r="A2504" s="9"/>
      <c r="B2504" s="51"/>
      <c r="C2504" s="51"/>
      <c r="D2504" s="10"/>
      <c r="E2504" s="9"/>
      <c r="F2504" s="9"/>
      <c r="G2504" s="11"/>
    </row>
    <row r="2505" spans="1:7">
      <c r="A2505" s="9"/>
      <c r="B2505" s="51"/>
      <c r="C2505" s="51"/>
      <c r="D2505" s="10"/>
      <c r="E2505" s="9"/>
      <c r="F2505" s="9"/>
      <c r="G2505" s="11"/>
    </row>
    <row r="2506" spans="1:7">
      <c r="A2506" s="9"/>
      <c r="B2506" s="51"/>
      <c r="C2506" s="51"/>
      <c r="D2506" s="10"/>
      <c r="E2506" s="9"/>
      <c r="F2506" s="9"/>
      <c r="G2506" s="11"/>
    </row>
    <row r="2507" spans="1:7">
      <c r="A2507" s="9"/>
      <c r="B2507" s="51"/>
      <c r="C2507" s="51"/>
      <c r="D2507" s="10"/>
      <c r="E2507" s="9"/>
      <c r="F2507" s="9"/>
      <c r="G2507" s="11"/>
    </row>
    <row r="2508" spans="1:7">
      <c r="A2508" s="9"/>
      <c r="B2508" s="51"/>
      <c r="C2508" s="51"/>
      <c r="D2508" s="10"/>
      <c r="E2508" s="9"/>
      <c r="F2508" s="9"/>
      <c r="G2508" s="11"/>
    </row>
    <row r="2509" spans="1:7">
      <c r="A2509" s="9"/>
      <c r="B2509" s="51"/>
      <c r="C2509" s="51"/>
      <c r="D2509" s="10"/>
      <c r="E2509" s="9"/>
      <c r="F2509" s="9"/>
      <c r="G2509" s="11"/>
    </row>
    <row r="2510" spans="1:7">
      <c r="A2510" s="9"/>
      <c r="B2510" s="51"/>
      <c r="C2510" s="51"/>
      <c r="D2510" s="10"/>
      <c r="E2510" s="9"/>
      <c r="F2510" s="9"/>
      <c r="G2510" s="11"/>
    </row>
    <row r="2511" spans="1:7">
      <c r="A2511" s="9"/>
      <c r="B2511" s="51"/>
      <c r="C2511" s="51"/>
      <c r="D2511" s="10"/>
      <c r="E2511" s="9"/>
      <c r="F2511" s="9"/>
      <c r="G2511" s="11"/>
    </row>
    <row r="2512" spans="1:7">
      <c r="A2512" s="9"/>
      <c r="B2512" s="51"/>
      <c r="C2512" s="51"/>
      <c r="D2512" s="10"/>
      <c r="E2512" s="9"/>
      <c r="F2512" s="9"/>
      <c r="G2512" s="11"/>
    </row>
    <row r="2513" spans="1:7">
      <c r="A2513" s="9"/>
      <c r="B2513" s="51"/>
      <c r="C2513" s="51"/>
      <c r="D2513" s="10"/>
      <c r="E2513" s="9"/>
      <c r="F2513" s="9"/>
      <c r="G2513" s="11"/>
    </row>
    <row r="2514" spans="1:7">
      <c r="A2514" s="9"/>
      <c r="B2514" s="51"/>
      <c r="C2514" s="51"/>
      <c r="D2514" s="10"/>
      <c r="E2514" s="9"/>
      <c r="F2514" s="9"/>
      <c r="G2514" s="11"/>
    </row>
    <row r="2515" spans="1:7">
      <c r="A2515" s="9"/>
      <c r="B2515" s="51"/>
      <c r="C2515" s="51"/>
      <c r="D2515" s="10"/>
      <c r="E2515" s="9"/>
      <c r="F2515" s="9"/>
      <c r="G2515" s="11"/>
    </row>
    <row r="2516" spans="1:7">
      <c r="A2516" s="9"/>
      <c r="B2516" s="51"/>
      <c r="C2516" s="51"/>
      <c r="D2516" s="10"/>
      <c r="E2516" s="9"/>
      <c r="F2516" s="9"/>
      <c r="G2516" s="11"/>
    </row>
    <row r="2517" spans="1:7">
      <c r="A2517" s="9"/>
      <c r="B2517" s="51"/>
      <c r="C2517" s="51"/>
      <c r="D2517" s="10"/>
      <c r="E2517" s="9"/>
      <c r="F2517" s="9"/>
      <c r="G2517" s="11"/>
    </row>
    <row r="2518" spans="1:7">
      <c r="A2518" s="9"/>
      <c r="B2518" s="51"/>
      <c r="C2518" s="51"/>
      <c r="D2518" s="10"/>
      <c r="E2518" s="9"/>
      <c r="F2518" s="9"/>
      <c r="G2518" s="11"/>
    </row>
    <row r="2519" spans="1:7">
      <c r="A2519" s="9"/>
      <c r="B2519" s="51"/>
      <c r="C2519" s="51"/>
      <c r="D2519" s="10"/>
      <c r="E2519" s="9"/>
      <c r="F2519" s="9"/>
      <c r="G2519" s="11"/>
    </row>
    <row r="2520" spans="1:7">
      <c r="A2520" s="9"/>
      <c r="B2520" s="51"/>
      <c r="C2520" s="51"/>
      <c r="D2520" s="10"/>
      <c r="E2520" s="9"/>
      <c r="F2520" s="9"/>
      <c r="G2520" s="11"/>
    </row>
    <row r="2521" spans="1:7">
      <c r="A2521" s="9"/>
      <c r="B2521" s="51"/>
      <c r="C2521" s="51"/>
      <c r="D2521" s="10"/>
      <c r="E2521" s="9"/>
      <c r="F2521" s="9"/>
      <c r="G2521" s="11"/>
    </row>
    <row r="2522" spans="1:7">
      <c r="A2522" s="9"/>
      <c r="B2522" s="51"/>
      <c r="C2522" s="51"/>
      <c r="D2522" s="10"/>
      <c r="E2522" s="9"/>
      <c r="F2522" s="9"/>
      <c r="G2522" s="11"/>
    </row>
    <row r="2523" spans="1:7">
      <c r="A2523" s="9"/>
      <c r="B2523" s="51"/>
      <c r="C2523" s="51"/>
      <c r="D2523" s="10"/>
      <c r="E2523" s="9"/>
      <c r="F2523" s="9"/>
      <c r="G2523" s="11"/>
    </row>
    <row r="2524" spans="1:7">
      <c r="A2524" s="9"/>
      <c r="B2524" s="51"/>
      <c r="C2524" s="51"/>
      <c r="D2524" s="10"/>
      <c r="E2524" s="9"/>
      <c r="F2524" s="9"/>
      <c r="G2524" s="11"/>
    </row>
    <row r="2525" spans="1:7">
      <c r="A2525" s="9"/>
      <c r="B2525" s="51"/>
      <c r="C2525" s="51"/>
      <c r="D2525" s="10"/>
      <c r="E2525" s="9"/>
      <c r="F2525" s="9"/>
      <c r="G2525" s="11"/>
    </row>
    <row r="2526" spans="1:7">
      <c r="A2526" s="9"/>
      <c r="B2526" s="51"/>
      <c r="C2526" s="51"/>
      <c r="D2526" s="10"/>
      <c r="E2526" s="9"/>
      <c r="F2526" s="9"/>
      <c r="G2526" s="11"/>
    </row>
    <row r="2527" spans="1:7">
      <c r="A2527" s="9"/>
      <c r="B2527" s="51"/>
      <c r="C2527" s="51"/>
      <c r="D2527" s="10"/>
      <c r="E2527" s="9"/>
      <c r="F2527" s="9"/>
      <c r="G2527" s="11"/>
    </row>
    <row r="2528" spans="1:7">
      <c r="A2528" s="9"/>
      <c r="B2528" s="51"/>
      <c r="C2528" s="51"/>
      <c r="D2528" s="10"/>
      <c r="E2528" s="9"/>
      <c r="F2528" s="9"/>
      <c r="G2528" s="11"/>
    </row>
    <row r="2529" spans="1:7">
      <c r="A2529" s="9"/>
      <c r="B2529" s="51"/>
      <c r="C2529" s="51"/>
      <c r="D2529" s="10"/>
      <c r="E2529" s="9"/>
      <c r="F2529" s="9"/>
      <c r="G2529" s="11"/>
    </row>
    <row r="2530" spans="1:7">
      <c r="A2530" s="9"/>
      <c r="B2530" s="51"/>
      <c r="C2530" s="51"/>
      <c r="D2530" s="10"/>
      <c r="E2530" s="9"/>
      <c r="F2530" s="9"/>
      <c r="G2530" s="11"/>
    </row>
    <row r="2531" spans="1:7">
      <c r="A2531" s="9"/>
      <c r="B2531" s="51"/>
      <c r="C2531" s="51"/>
      <c r="D2531" s="10"/>
      <c r="E2531" s="9"/>
      <c r="F2531" s="9"/>
      <c r="G2531" s="11"/>
    </row>
    <row r="2532" spans="1:7">
      <c r="A2532" s="9"/>
      <c r="B2532" s="51"/>
      <c r="C2532" s="51"/>
      <c r="D2532" s="10"/>
      <c r="E2532" s="9"/>
      <c r="F2532" s="9"/>
      <c r="G2532" s="11"/>
    </row>
    <row r="2533" spans="1:7">
      <c r="A2533" s="9"/>
      <c r="B2533" s="51"/>
      <c r="C2533" s="51"/>
      <c r="D2533" s="10"/>
      <c r="E2533" s="9"/>
      <c r="F2533" s="9"/>
      <c r="G2533" s="11"/>
    </row>
    <row r="2534" spans="1:7">
      <c r="A2534" s="9"/>
      <c r="B2534" s="51"/>
      <c r="C2534" s="51"/>
      <c r="D2534" s="10"/>
      <c r="E2534" s="9"/>
      <c r="F2534" s="9"/>
      <c r="G2534" s="11"/>
    </row>
    <row r="2535" spans="1:7">
      <c r="A2535" s="9"/>
      <c r="B2535" s="51"/>
      <c r="C2535" s="51"/>
      <c r="D2535" s="10"/>
      <c r="E2535" s="9"/>
      <c r="F2535" s="9"/>
      <c r="G2535" s="11"/>
    </row>
    <row r="2536" spans="1:7">
      <c r="A2536" s="9"/>
      <c r="B2536" s="51"/>
      <c r="C2536" s="51"/>
      <c r="D2536" s="10"/>
      <c r="E2536" s="9"/>
      <c r="F2536" s="9"/>
      <c r="G2536" s="11"/>
    </row>
    <row r="2537" spans="1:7">
      <c r="A2537" s="9"/>
      <c r="B2537" s="51"/>
      <c r="C2537" s="51"/>
      <c r="D2537" s="10"/>
      <c r="E2537" s="9"/>
      <c r="F2537" s="9"/>
      <c r="G2537" s="11"/>
    </row>
    <row r="2538" spans="1:7">
      <c r="A2538" s="9"/>
      <c r="B2538" s="51"/>
      <c r="C2538" s="51"/>
      <c r="D2538" s="10"/>
      <c r="E2538" s="9"/>
      <c r="F2538" s="9"/>
      <c r="G2538" s="11"/>
    </row>
    <row r="2539" spans="1:7">
      <c r="A2539" s="9"/>
      <c r="B2539" s="51"/>
      <c r="C2539" s="51"/>
      <c r="D2539" s="10"/>
      <c r="E2539" s="9"/>
      <c r="F2539" s="9"/>
      <c r="G2539" s="11"/>
    </row>
    <row r="2540" spans="1:7">
      <c r="A2540" s="9"/>
      <c r="B2540" s="51"/>
      <c r="C2540" s="51"/>
      <c r="D2540" s="10"/>
      <c r="E2540" s="9"/>
      <c r="F2540" s="9"/>
      <c r="G2540" s="11"/>
    </row>
    <row r="2541" spans="1:7">
      <c r="A2541" s="9"/>
      <c r="B2541" s="51"/>
      <c r="C2541" s="51"/>
      <c r="D2541" s="10"/>
      <c r="E2541" s="9"/>
      <c r="F2541" s="9"/>
      <c r="G2541" s="11"/>
    </row>
    <row r="2542" spans="1:7">
      <c r="A2542" s="9"/>
      <c r="B2542" s="51"/>
      <c r="C2542" s="51"/>
      <c r="D2542" s="10"/>
      <c r="E2542" s="9"/>
      <c r="F2542" s="9"/>
      <c r="G2542" s="11"/>
    </row>
    <row r="2543" spans="1:7">
      <c r="A2543" s="9"/>
      <c r="B2543" s="51"/>
      <c r="C2543" s="51"/>
      <c r="D2543" s="10"/>
      <c r="E2543" s="9"/>
      <c r="F2543" s="9"/>
      <c r="G2543" s="11"/>
    </row>
    <row r="2544" spans="1:7">
      <c r="A2544" s="9"/>
      <c r="B2544" s="51"/>
      <c r="C2544" s="51"/>
      <c r="D2544" s="10"/>
      <c r="E2544" s="9"/>
      <c r="F2544" s="9"/>
      <c r="G2544" s="11"/>
    </row>
    <row r="2545" spans="1:7">
      <c r="A2545" s="9"/>
      <c r="B2545" s="51"/>
      <c r="C2545" s="51"/>
      <c r="D2545" s="10"/>
      <c r="E2545" s="9"/>
      <c r="F2545" s="9"/>
      <c r="G2545" s="11"/>
    </row>
    <row r="2546" spans="1:7">
      <c r="A2546" s="9"/>
      <c r="B2546" s="51"/>
      <c r="C2546" s="51"/>
      <c r="D2546" s="10"/>
      <c r="E2546" s="9"/>
      <c r="F2546" s="9"/>
      <c r="G2546" s="11"/>
    </row>
    <row r="2547" spans="1:7">
      <c r="A2547" s="9"/>
      <c r="B2547" s="51"/>
      <c r="C2547" s="51"/>
      <c r="D2547" s="10"/>
      <c r="E2547" s="9"/>
      <c r="F2547" s="9"/>
      <c r="G2547" s="11"/>
    </row>
    <row r="2548" spans="1:7">
      <c r="A2548" s="9"/>
      <c r="B2548" s="51"/>
      <c r="C2548" s="51"/>
      <c r="D2548" s="10"/>
      <c r="E2548" s="9"/>
      <c r="F2548" s="9"/>
      <c r="G2548" s="11"/>
    </row>
    <row r="2549" spans="1:7">
      <c r="A2549" s="9"/>
      <c r="B2549" s="51"/>
      <c r="C2549" s="51"/>
      <c r="D2549" s="10"/>
      <c r="E2549" s="9"/>
      <c r="F2549" s="9"/>
      <c r="G2549" s="11"/>
    </row>
    <row r="2550" spans="1:7">
      <c r="A2550" s="9"/>
      <c r="B2550" s="51"/>
      <c r="C2550" s="51"/>
      <c r="D2550" s="10"/>
      <c r="E2550" s="9"/>
      <c r="F2550" s="9"/>
      <c r="G2550" s="11"/>
    </row>
    <row r="2551" spans="1:7">
      <c r="A2551" s="9"/>
      <c r="B2551" s="51"/>
      <c r="C2551" s="51"/>
      <c r="D2551" s="10"/>
      <c r="E2551" s="9"/>
      <c r="F2551" s="9"/>
      <c r="G2551" s="11"/>
    </row>
    <row r="2552" spans="1:7">
      <c r="A2552" s="9"/>
      <c r="B2552" s="51"/>
      <c r="C2552" s="51"/>
      <c r="D2552" s="10"/>
      <c r="E2552" s="9"/>
      <c r="F2552" s="9"/>
      <c r="G2552" s="11"/>
    </row>
    <row r="2553" spans="1:7">
      <c r="A2553" s="9"/>
      <c r="B2553" s="51"/>
      <c r="C2553" s="51"/>
      <c r="D2553" s="10"/>
      <c r="E2553" s="9"/>
      <c r="F2553" s="9"/>
      <c r="G2553" s="11"/>
    </row>
    <row r="2554" spans="1:7">
      <c r="A2554" s="9"/>
      <c r="B2554" s="51"/>
      <c r="C2554" s="51"/>
      <c r="D2554" s="10"/>
      <c r="E2554" s="9"/>
      <c r="F2554" s="9"/>
      <c r="G2554" s="11"/>
    </row>
    <row r="2555" spans="1:7">
      <c r="A2555" s="9"/>
      <c r="B2555" s="51"/>
      <c r="C2555" s="51"/>
      <c r="D2555" s="10"/>
      <c r="E2555" s="9"/>
      <c r="F2555" s="9"/>
      <c r="G2555" s="11"/>
    </row>
    <row r="2556" spans="1:7">
      <c r="A2556" s="9"/>
      <c r="B2556" s="51"/>
      <c r="C2556" s="51"/>
      <c r="D2556" s="10"/>
      <c r="E2556" s="9"/>
      <c r="F2556" s="9"/>
      <c r="G2556" s="11"/>
    </row>
    <row r="2557" spans="1:7">
      <c r="A2557" s="9"/>
      <c r="B2557" s="51"/>
      <c r="C2557" s="51"/>
      <c r="D2557" s="10"/>
      <c r="E2557" s="9"/>
      <c r="F2557" s="9"/>
      <c r="G2557" s="11"/>
    </row>
    <row r="2558" spans="1:7">
      <c r="A2558" s="9"/>
      <c r="B2558" s="51"/>
      <c r="C2558" s="51"/>
      <c r="D2558" s="10"/>
      <c r="E2558" s="9"/>
      <c r="F2558" s="9"/>
      <c r="G2558" s="11"/>
    </row>
    <row r="2559" spans="1:7">
      <c r="A2559" s="9"/>
      <c r="B2559" s="51"/>
      <c r="C2559" s="51"/>
      <c r="D2559" s="10"/>
      <c r="E2559" s="9"/>
      <c r="F2559" s="9"/>
      <c r="G2559" s="11"/>
    </row>
    <row r="2560" spans="1:7">
      <c r="A2560" s="9"/>
      <c r="B2560" s="51"/>
      <c r="C2560" s="51"/>
      <c r="D2560" s="10"/>
      <c r="E2560" s="9"/>
      <c r="F2560" s="9"/>
      <c r="G2560" s="11"/>
    </row>
    <row r="2561" spans="1:7">
      <c r="A2561" s="9"/>
      <c r="B2561" s="51"/>
      <c r="C2561" s="51"/>
      <c r="D2561" s="10"/>
      <c r="E2561" s="9"/>
      <c r="F2561" s="9"/>
      <c r="G2561" s="11"/>
    </row>
    <row r="2562" spans="1:7">
      <c r="A2562" s="9"/>
      <c r="B2562" s="51"/>
      <c r="C2562" s="51"/>
      <c r="D2562" s="10"/>
      <c r="E2562" s="9"/>
      <c r="F2562" s="9"/>
      <c r="G2562" s="11"/>
    </row>
    <row r="2563" spans="1:7">
      <c r="A2563" s="9"/>
      <c r="B2563" s="51"/>
      <c r="C2563" s="51"/>
      <c r="D2563" s="10"/>
      <c r="E2563" s="9"/>
      <c r="F2563" s="9"/>
      <c r="G2563" s="11"/>
    </row>
    <row r="2564" spans="1:7">
      <c r="A2564" s="9"/>
      <c r="B2564" s="51"/>
      <c r="C2564" s="51"/>
      <c r="D2564" s="10"/>
      <c r="E2564" s="9"/>
      <c r="F2564" s="9"/>
      <c r="G2564" s="11"/>
    </row>
    <row r="2565" spans="1:7">
      <c r="A2565" s="9"/>
      <c r="B2565" s="51"/>
      <c r="C2565" s="51"/>
      <c r="D2565" s="10"/>
      <c r="E2565" s="9"/>
      <c r="F2565" s="9"/>
      <c r="G2565" s="11"/>
    </row>
    <row r="2566" spans="1:7">
      <c r="A2566" s="9"/>
      <c r="B2566" s="51"/>
      <c r="C2566" s="51"/>
      <c r="D2566" s="10"/>
      <c r="E2566" s="9"/>
      <c r="F2566" s="9"/>
      <c r="G2566" s="11"/>
    </row>
    <row r="2567" spans="1:7">
      <c r="A2567" s="9"/>
      <c r="B2567" s="51"/>
      <c r="C2567" s="51"/>
      <c r="D2567" s="10"/>
      <c r="E2567" s="9"/>
      <c r="F2567" s="9"/>
      <c r="G2567" s="11"/>
    </row>
    <row r="2568" spans="1:7">
      <c r="A2568" s="9"/>
      <c r="B2568" s="51"/>
      <c r="C2568" s="51"/>
      <c r="D2568" s="10"/>
      <c r="E2568" s="9"/>
      <c r="F2568" s="9"/>
      <c r="G2568" s="11"/>
    </row>
    <row r="2569" spans="1:7">
      <c r="A2569" s="9"/>
      <c r="B2569" s="51"/>
      <c r="C2569" s="51"/>
      <c r="D2569" s="10"/>
      <c r="E2569" s="9"/>
      <c r="F2569" s="9"/>
      <c r="G2569" s="11"/>
    </row>
    <row r="2570" spans="1:7">
      <c r="A2570" s="9"/>
      <c r="B2570" s="51"/>
      <c r="C2570" s="51"/>
      <c r="D2570" s="10"/>
      <c r="E2570" s="9"/>
      <c r="F2570" s="9"/>
      <c r="G2570" s="11"/>
    </row>
    <row r="2571" spans="1:7">
      <c r="A2571" s="9"/>
      <c r="B2571" s="51"/>
      <c r="C2571" s="51"/>
      <c r="D2571" s="10"/>
      <c r="E2571" s="9"/>
      <c r="F2571" s="9"/>
      <c r="G2571" s="11"/>
    </row>
    <row r="2572" spans="1:7">
      <c r="A2572" s="9"/>
      <c r="B2572" s="51"/>
      <c r="C2572" s="51"/>
      <c r="D2572" s="10"/>
      <c r="E2572" s="9"/>
      <c r="F2572" s="9"/>
      <c r="G2572" s="11"/>
    </row>
    <row r="2573" spans="1:7">
      <c r="A2573" s="9"/>
      <c r="B2573" s="51"/>
      <c r="C2573" s="51"/>
      <c r="D2573" s="10"/>
      <c r="E2573" s="9"/>
      <c r="F2573" s="9"/>
      <c r="G2573" s="11"/>
    </row>
    <row r="2574" spans="1:7">
      <c r="A2574" s="9"/>
      <c r="B2574" s="51"/>
      <c r="C2574" s="51"/>
      <c r="D2574" s="10"/>
      <c r="E2574" s="9"/>
      <c r="F2574" s="9"/>
      <c r="G2574" s="11"/>
    </row>
    <row r="2575" spans="1:7">
      <c r="A2575" s="9"/>
      <c r="B2575" s="51"/>
      <c r="C2575" s="51"/>
      <c r="D2575" s="10"/>
      <c r="E2575" s="9"/>
      <c r="F2575" s="9"/>
      <c r="G2575" s="11"/>
    </row>
    <row r="2576" spans="1:7">
      <c r="A2576" s="9"/>
      <c r="B2576" s="51"/>
      <c r="C2576" s="51"/>
      <c r="D2576" s="10"/>
      <c r="E2576" s="9"/>
      <c r="F2576" s="9"/>
      <c r="G2576" s="11"/>
    </row>
    <row r="2577" spans="1:7">
      <c r="A2577" s="9"/>
      <c r="B2577" s="51"/>
      <c r="C2577" s="51"/>
      <c r="D2577" s="10"/>
      <c r="E2577" s="9"/>
      <c r="F2577" s="9"/>
      <c r="G2577" s="11"/>
    </row>
    <row r="2578" spans="1:7">
      <c r="A2578" s="9"/>
      <c r="B2578" s="51"/>
      <c r="C2578" s="51"/>
      <c r="D2578" s="10"/>
      <c r="E2578" s="9"/>
      <c r="F2578" s="9"/>
      <c r="G2578" s="11"/>
    </row>
    <row r="2579" spans="1:7">
      <c r="A2579" s="9"/>
      <c r="B2579" s="51"/>
      <c r="C2579" s="51"/>
      <c r="D2579" s="10"/>
      <c r="E2579" s="9"/>
      <c r="F2579" s="9"/>
      <c r="G2579" s="11"/>
    </row>
    <row r="2580" spans="1:7">
      <c r="A2580" s="9"/>
      <c r="B2580" s="51"/>
      <c r="C2580" s="51"/>
      <c r="D2580" s="10"/>
      <c r="E2580" s="9"/>
      <c r="F2580" s="9"/>
      <c r="G2580" s="11"/>
    </row>
    <row r="2581" spans="1:7">
      <c r="A2581" s="9"/>
      <c r="B2581" s="51"/>
      <c r="C2581" s="51"/>
      <c r="D2581" s="10"/>
      <c r="E2581" s="9"/>
      <c r="F2581" s="9"/>
      <c r="G2581" s="11"/>
    </row>
    <row r="2582" spans="1:7">
      <c r="A2582" s="9"/>
      <c r="B2582" s="51"/>
      <c r="C2582" s="51"/>
      <c r="D2582" s="10"/>
      <c r="E2582" s="9"/>
      <c r="F2582" s="9"/>
      <c r="G2582" s="11"/>
    </row>
    <row r="2583" spans="1:7">
      <c r="A2583" s="9"/>
      <c r="B2583" s="51"/>
      <c r="C2583" s="51"/>
      <c r="D2583" s="10"/>
      <c r="E2583" s="9"/>
      <c r="F2583" s="9"/>
      <c r="G2583" s="11"/>
    </row>
    <row r="2584" spans="1:7">
      <c r="A2584" s="9"/>
      <c r="B2584" s="51"/>
      <c r="C2584" s="51"/>
      <c r="D2584" s="10"/>
      <c r="E2584" s="9"/>
      <c r="F2584" s="9"/>
      <c r="G2584" s="11"/>
    </row>
    <row r="2585" spans="1:7">
      <c r="A2585" s="9"/>
      <c r="B2585" s="51"/>
      <c r="C2585" s="51"/>
      <c r="D2585" s="10"/>
      <c r="E2585" s="9"/>
      <c r="F2585" s="9"/>
      <c r="G2585" s="11"/>
    </row>
    <row r="2586" spans="1:7">
      <c r="A2586" s="9"/>
      <c r="B2586" s="51"/>
      <c r="C2586" s="51"/>
      <c r="D2586" s="10"/>
      <c r="E2586" s="9"/>
      <c r="F2586" s="9"/>
      <c r="G2586" s="11"/>
    </row>
    <row r="2587" spans="1:7">
      <c r="A2587" s="9"/>
      <c r="B2587" s="51"/>
      <c r="C2587" s="51"/>
      <c r="D2587" s="10"/>
      <c r="E2587" s="9"/>
      <c r="F2587" s="9"/>
      <c r="G2587" s="11"/>
    </row>
    <row r="2588" spans="1:7">
      <c r="A2588" s="9"/>
      <c r="B2588" s="51"/>
      <c r="C2588" s="51"/>
      <c r="D2588" s="10"/>
      <c r="E2588" s="9"/>
      <c r="F2588" s="9"/>
      <c r="G2588" s="11"/>
    </row>
    <row r="2589" spans="1:7">
      <c r="A2589" s="9"/>
      <c r="B2589" s="51"/>
      <c r="C2589" s="51"/>
      <c r="D2589" s="10"/>
      <c r="E2589" s="9"/>
      <c r="F2589" s="9"/>
      <c r="G2589" s="11"/>
    </row>
    <row r="2590" spans="1:7">
      <c r="A2590" s="9"/>
      <c r="B2590" s="51"/>
      <c r="C2590" s="51"/>
      <c r="D2590" s="10"/>
      <c r="E2590" s="9"/>
      <c r="F2590" s="9"/>
      <c r="G2590" s="11"/>
    </row>
    <row r="2591" spans="1:7">
      <c r="A2591" s="9"/>
      <c r="B2591" s="51"/>
      <c r="C2591" s="51"/>
      <c r="D2591" s="10"/>
      <c r="E2591" s="9"/>
      <c r="F2591" s="9"/>
      <c r="G2591" s="11"/>
    </row>
    <row r="2592" spans="1:7">
      <c r="A2592" s="9"/>
      <c r="B2592" s="51"/>
      <c r="C2592" s="51"/>
      <c r="D2592" s="10"/>
      <c r="E2592" s="9"/>
      <c r="F2592" s="9"/>
      <c r="G2592" s="11"/>
    </row>
    <row r="2593" spans="1:7">
      <c r="A2593" s="9"/>
      <c r="B2593" s="51"/>
      <c r="C2593" s="51"/>
      <c r="D2593" s="10"/>
      <c r="E2593" s="9"/>
      <c r="F2593" s="9"/>
      <c r="G2593" s="11"/>
    </row>
    <row r="2594" spans="1:7">
      <c r="A2594" s="9"/>
      <c r="B2594" s="51"/>
      <c r="C2594" s="51"/>
      <c r="D2594" s="10"/>
      <c r="E2594" s="9"/>
      <c r="F2594" s="9"/>
      <c r="G2594" s="11"/>
    </row>
    <row r="2595" spans="1:7">
      <c r="A2595" s="9"/>
      <c r="B2595" s="51"/>
      <c r="C2595" s="51"/>
      <c r="D2595" s="10"/>
      <c r="E2595" s="9"/>
      <c r="F2595" s="9"/>
      <c r="G2595" s="11"/>
    </row>
    <row r="2596" spans="1:7">
      <c r="A2596" s="9"/>
      <c r="B2596" s="51"/>
      <c r="C2596" s="51"/>
      <c r="D2596" s="10"/>
      <c r="E2596" s="9"/>
      <c r="F2596" s="9"/>
      <c r="G2596" s="11"/>
    </row>
    <row r="2597" spans="1:7">
      <c r="A2597" s="9"/>
      <c r="B2597" s="51"/>
      <c r="C2597" s="51"/>
      <c r="D2597" s="10"/>
      <c r="E2597" s="9"/>
      <c r="F2597" s="9"/>
      <c r="G2597" s="11"/>
    </row>
    <row r="2598" spans="1:7">
      <c r="A2598" s="9"/>
      <c r="B2598" s="51"/>
      <c r="C2598" s="51"/>
      <c r="D2598" s="10"/>
      <c r="E2598" s="9"/>
      <c r="F2598" s="9"/>
      <c r="G2598" s="11"/>
    </row>
    <row r="2599" spans="1:7">
      <c r="A2599" s="9"/>
      <c r="B2599" s="51"/>
      <c r="C2599" s="51"/>
      <c r="D2599" s="10"/>
      <c r="E2599" s="9"/>
      <c r="F2599" s="9"/>
      <c r="G2599" s="11"/>
    </row>
    <row r="2600" spans="1:7">
      <c r="A2600" s="9"/>
      <c r="B2600" s="51"/>
      <c r="C2600" s="51"/>
      <c r="D2600" s="10"/>
      <c r="E2600" s="9"/>
      <c r="F2600" s="9"/>
      <c r="G2600" s="11"/>
    </row>
    <row r="2601" spans="1:7">
      <c r="A2601" s="9"/>
      <c r="B2601" s="51"/>
      <c r="C2601" s="51"/>
      <c r="D2601" s="10"/>
      <c r="E2601" s="9"/>
      <c r="F2601" s="9"/>
      <c r="G2601" s="11"/>
    </row>
    <row r="2602" spans="1:7">
      <c r="A2602" s="9"/>
      <c r="B2602" s="51"/>
      <c r="C2602" s="51"/>
      <c r="D2602" s="10"/>
      <c r="E2602" s="9"/>
      <c r="F2602" s="9"/>
      <c r="G2602" s="11"/>
    </row>
    <row r="2603" spans="1:7">
      <c r="A2603" s="9"/>
      <c r="B2603" s="51"/>
      <c r="C2603" s="51"/>
      <c r="D2603" s="10"/>
      <c r="E2603" s="9"/>
      <c r="F2603" s="9"/>
      <c r="G2603" s="11"/>
    </row>
    <row r="2604" spans="1:7">
      <c r="A2604" s="9"/>
      <c r="B2604" s="51"/>
      <c r="C2604" s="51"/>
      <c r="D2604" s="10"/>
      <c r="E2604" s="9"/>
      <c r="F2604" s="9"/>
      <c r="G2604" s="11"/>
    </row>
    <row r="2605" spans="1:7">
      <c r="A2605" s="9"/>
      <c r="B2605" s="51"/>
      <c r="C2605" s="51"/>
      <c r="D2605" s="10"/>
      <c r="E2605" s="9"/>
      <c r="F2605" s="9"/>
      <c r="G2605" s="11"/>
    </row>
    <row r="2606" spans="1:7">
      <c r="A2606" s="9"/>
      <c r="B2606" s="51"/>
      <c r="C2606" s="51"/>
      <c r="D2606" s="10"/>
      <c r="E2606" s="9"/>
      <c r="F2606" s="9"/>
      <c r="G2606" s="11"/>
    </row>
    <row r="2607" spans="1:7">
      <c r="A2607" s="9"/>
      <c r="B2607" s="51"/>
      <c r="C2607" s="51"/>
      <c r="D2607" s="10"/>
      <c r="E2607" s="9"/>
      <c r="F2607" s="9"/>
      <c r="G2607" s="11"/>
    </row>
    <row r="2608" spans="1:7">
      <c r="A2608" s="9"/>
      <c r="B2608" s="51"/>
      <c r="C2608" s="51"/>
      <c r="D2608" s="10"/>
      <c r="E2608" s="9"/>
      <c r="F2608" s="9"/>
      <c r="G2608" s="11"/>
    </row>
    <row r="2609" spans="1:7">
      <c r="A2609" s="9"/>
      <c r="B2609" s="51"/>
      <c r="C2609" s="51"/>
      <c r="D2609" s="10"/>
      <c r="E2609" s="9"/>
      <c r="F2609" s="9"/>
      <c r="G2609" s="11"/>
    </row>
    <row r="2610" spans="1:7">
      <c r="A2610" s="9"/>
      <c r="B2610" s="51"/>
      <c r="C2610" s="51"/>
      <c r="D2610" s="10"/>
      <c r="E2610" s="9"/>
      <c r="F2610" s="9"/>
      <c r="G2610" s="11"/>
    </row>
    <row r="2611" spans="1:7">
      <c r="A2611" s="9"/>
      <c r="B2611" s="51"/>
      <c r="C2611" s="51"/>
      <c r="D2611" s="10"/>
      <c r="E2611" s="9"/>
      <c r="F2611" s="9"/>
      <c r="G2611" s="11"/>
    </row>
    <row r="2612" spans="1:7">
      <c r="A2612" s="9"/>
      <c r="B2612" s="51"/>
      <c r="C2612" s="51"/>
      <c r="D2612" s="10"/>
      <c r="E2612" s="9"/>
      <c r="F2612" s="9"/>
      <c r="G2612" s="11"/>
    </row>
    <row r="2613" spans="1:7">
      <c r="A2613" s="9"/>
      <c r="B2613" s="51"/>
      <c r="C2613" s="51"/>
      <c r="D2613" s="10"/>
      <c r="E2613" s="9"/>
      <c r="F2613" s="9"/>
      <c r="G2613" s="11"/>
    </row>
    <row r="2614" spans="1:7">
      <c r="A2614" s="9"/>
      <c r="B2614" s="51"/>
      <c r="C2614" s="51"/>
      <c r="D2614" s="10"/>
      <c r="E2614" s="9"/>
      <c r="F2614" s="9"/>
      <c r="G2614" s="11"/>
    </row>
    <row r="2615" spans="1:7">
      <c r="A2615" s="9"/>
      <c r="B2615" s="51"/>
      <c r="C2615" s="51"/>
      <c r="D2615" s="10"/>
      <c r="E2615" s="9"/>
      <c r="F2615" s="9"/>
      <c r="G2615" s="11"/>
    </row>
    <row r="2616" spans="1:7">
      <c r="A2616" s="9"/>
      <c r="B2616" s="51"/>
      <c r="C2616" s="51"/>
      <c r="D2616" s="10"/>
      <c r="E2616" s="9"/>
      <c r="F2616" s="9"/>
      <c r="G2616" s="11"/>
    </row>
    <row r="2617" spans="1:7">
      <c r="A2617" s="9"/>
      <c r="B2617" s="51"/>
      <c r="C2617" s="51"/>
      <c r="D2617" s="10"/>
      <c r="E2617" s="9"/>
      <c r="F2617" s="9"/>
      <c r="G2617" s="11"/>
    </row>
    <row r="2618" spans="1:7">
      <c r="A2618" s="9"/>
      <c r="B2618" s="51"/>
      <c r="C2618" s="51"/>
      <c r="D2618" s="10"/>
      <c r="E2618" s="9"/>
      <c r="F2618" s="9"/>
      <c r="G2618" s="11"/>
    </row>
    <row r="2619" spans="1:7">
      <c r="A2619" s="9"/>
      <c r="B2619" s="51"/>
      <c r="C2619" s="51"/>
      <c r="D2619" s="10"/>
      <c r="E2619" s="9"/>
      <c r="F2619" s="9"/>
      <c r="G2619" s="11"/>
    </row>
    <row r="2620" spans="1:7">
      <c r="A2620" s="9"/>
      <c r="B2620" s="51"/>
      <c r="C2620" s="51"/>
      <c r="D2620" s="10"/>
      <c r="E2620" s="9"/>
      <c r="F2620" s="9"/>
      <c r="G2620" s="11"/>
    </row>
    <row r="2621" spans="1:7">
      <c r="A2621" s="9"/>
      <c r="B2621" s="51"/>
      <c r="C2621" s="51"/>
      <c r="D2621" s="10"/>
      <c r="E2621" s="9"/>
      <c r="F2621" s="9"/>
      <c r="G2621" s="11"/>
    </row>
    <row r="2622" spans="1:7">
      <c r="A2622" s="9"/>
      <c r="B2622" s="51"/>
      <c r="C2622" s="51"/>
      <c r="D2622" s="10"/>
      <c r="E2622" s="9"/>
      <c r="F2622" s="9"/>
      <c r="G2622" s="11"/>
    </row>
    <row r="2623" spans="1:7">
      <c r="A2623" s="9"/>
      <c r="B2623" s="51"/>
      <c r="C2623" s="51"/>
      <c r="D2623" s="10"/>
      <c r="E2623" s="9"/>
      <c r="F2623" s="9"/>
      <c r="G2623" s="11"/>
    </row>
    <row r="2624" spans="1:7">
      <c r="A2624" s="9"/>
      <c r="B2624" s="51"/>
      <c r="C2624" s="51"/>
      <c r="D2624" s="10"/>
      <c r="E2624" s="9"/>
      <c r="F2624" s="9"/>
      <c r="G2624" s="11"/>
    </row>
    <row r="2625" spans="1:7">
      <c r="A2625" s="9"/>
      <c r="B2625" s="51"/>
      <c r="C2625" s="51"/>
      <c r="D2625" s="10"/>
      <c r="E2625" s="9"/>
      <c r="F2625" s="9"/>
      <c r="G2625" s="11"/>
    </row>
    <row r="2626" spans="1:7">
      <c r="A2626" s="9"/>
      <c r="B2626" s="51"/>
      <c r="C2626" s="51"/>
      <c r="D2626" s="10"/>
      <c r="E2626" s="9"/>
      <c r="F2626" s="9"/>
      <c r="G2626" s="11"/>
    </row>
    <row r="2627" spans="1:7">
      <c r="A2627" s="9"/>
      <c r="B2627" s="51"/>
      <c r="C2627" s="51"/>
      <c r="D2627" s="10"/>
      <c r="E2627" s="9"/>
      <c r="F2627" s="9"/>
      <c r="G2627" s="11"/>
    </row>
    <row r="2628" spans="1:7">
      <c r="A2628" s="9"/>
      <c r="B2628" s="51"/>
      <c r="C2628" s="51"/>
      <c r="D2628" s="10"/>
      <c r="E2628" s="9"/>
      <c r="F2628" s="9"/>
      <c r="G2628" s="11"/>
    </row>
    <row r="2629" spans="1:7">
      <c r="A2629" s="9"/>
      <c r="B2629" s="51"/>
      <c r="C2629" s="51"/>
      <c r="D2629" s="10"/>
      <c r="E2629" s="9"/>
      <c r="F2629" s="9"/>
      <c r="G2629" s="11"/>
    </row>
    <row r="2630" spans="1:7">
      <c r="A2630" s="9"/>
      <c r="B2630" s="51"/>
      <c r="C2630" s="51"/>
      <c r="D2630" s="10"/>
      <c r="E2630" s="9"/>
      <c r="F2630" s="9"/>
      <c r="G2630" s="11"/>
    </row>
    <row r="2631" spans="1:7">
      <c r="A2631" s="9"/>
      <c r="B2631" s="51"/>
      <c r="C2631" s="51"/>
      <c r="D2631" s="10"/>
      <c r="E2631" s="9"/>
      <c r="F2631" s="9"/>
      <c r="G2631" s="11"/>
    </row>
    <row r="2632" spans="1:7">
      <c r="A2632" s="9"/>
      <c r="B2632" s="51"/>
      <c r="C2632" s="51"/>
      <c r="D2632" s="10"/>
      <c r="E2632" s="9"/>
      <c r="F2632" s="9"/>
      <c r="G2632" s="11"/>
    </row>
    <row r="2633" spans="1:7">
      <c r="A2633" s="9"/>
      <c r="B2633" s="51"/>
      <c r="C2633" s="51"/>
      <c r="D2633" s="10"/>
      <c r="E2633" s="9"/>
      <c r="F2633" s="9"/>
      <c r="G2633" s="11"/>
    </row>
    <row r="2634" spans="1:7">
      <c r="A2634" s="9"/>
      <c r="B2634" s="51"/>
      <c r="C2634" s="51"/>
      <c r="D2634" s="10"/>
      <c r="E2634" s="9"/>
      <c r="F2634" s="9"/>
      <c r="G2634" s="11"/>
    </row>
    <row r="2635" spans="1:7">
      <c r="A2635" s="9"/>
      <c r="B2635" s="51"/>
      <c r="C2635" s="51"/>
      <c r="D2635" s="10"/>
      <c r="E2635" s="9"/>
      <c r="F2635" s="9"/>
      <c r="G2635" s="11"/>
    </row>
    <row r="2636" spans="1:7">
      <c r="A2636" s="9"/>
      <c r="B2636" s="51"/>
      <c r="C2636" s="51"/>
      <c r="D2636" s="10"/>
      <c r="E2636" s="9"/>
      <c r="F2636" s="9"/>
      <c r="G2636" s="11"/>
    </row>
    <row r="2637" spans="1:7">
      <c r="A2637" s="9"/>
      <c r="B2637" s="51"/>
      <c r="C2637" s="51"/>
      <c r="D2637" s="10"/>
      <c r="E2637" s="9"/>
      <c r="F2637" s="9"/>
      <c r="G2637" s="11"/>
    </row>
    <row r="2638" spans="1:7">
      <c r="A2638" s="9"/>
      <c r="B2638" s="51"/>
      <c r="C2638" s="51"/>
      <c r="D2638" s="10"/>
      <c r="E2638" s="9"/>
      <c r="F2638" s="9"/>
      <c r="G2638" s="11"/>
    </row>
    <row r="2639" spans="1:7">
      <c r="A2639" s="9"/>
      <c r="B2639" s="51"/>
      <c r="C2639" s="51"/>
      <c r="D2639" s="10"/>
      <c r="E2639" s="9"/>
      <c r="F2639" s="9"/>
      <c r="G2639" s="11"/>
    </row>
    <row r="2640" spans="1:7">
      <c r="A2640" s="9"/>
      <c r="B2640" s="51"/>
      <c r="C2640" s="51"/>
      <c r="D2640" s="10"/>
      <c r="E2640" s="9"/>
      <c r="F2640" s="9"/>
      <c r="G2640" s="11"/>
    </row>
    <row r="2641" spans="1:7">
      <c r="A2641" s="9"/>
      <c r="B2641" s="51"/>
      <c r="C2641" s="51"/>
      <c r="D2641" s="10"/>
      <c r="E2641" s="9"/>
      <c r="F2641" s="9"/>
      <c r="G2641" s="11"/>
    </row>
    <row r="2642" spans="1:7">
      <c r="A2642" s="9"/>
      <c r="B2642" s="51"/>
      <c r="C2642" s="51"/>
      <c r="D2642" s="10"/>
      <c r="E2642" s="9"/>
      <c r="F2642" s="9"/>
      <c r="G2642" s="11"/>
    </row>
    <row r="2643" spans="1:7">
      <c r="A2643" s="9"/>
      <c r="B2643" s="51"/>
      <c r="C2643" s="51"/>
      <c r="D2643" s="10"/>
      <c r="E2643" s="9"/>
      <c r="F2643" s="9"/>
      <c r="G2643" s="11"/>
    </row>
    <row r="2644" spans="1:7">
      <c r="A2644" s="9"/>
      <c r="B2644" s="51"/>
      <c r="C2644" s="51"/>
      <c r="D2644" s="10"/>
      <c r="E2644" s="9"/>
      <c r="F2644" s="9"/>
      <c r="G2644" s="11"/>
    </row>
    <row r="2645" spans="1:7">
      <c r="A2645" s="9"/>
      <c r="B2645" s="51"/>
      <c r="C2645" s="51"/>
      <c r="D2645" s="10"/>
      <c r="E2645" s="9"/>
      <c r="F2645" s="9"/>
      <c r="G2645" s="11"/>
    </row>
    <row r="2646" spans="1:7">
      <c r="A2646" s="9"/>
      <c r="B2646" s="51"/>
      <c r="C2646" s="51"/>
      <c r="D2646" s="10"/>
      <c r="E2646" s="9"/>
      <c r="F2646" s="9"/>
      <c r="G2646" s="11"/>
    </row>
    <row r="2647" spans="1:7">
      <c r="A2647" s="9"/>
      <c r="B2647" s="51"/>
      <c r="C2647" s="51"/>
      <c r="D2647" s="10"/>
      <c r="E2647" s="9"/>
      <c r="F2647" s="9"/>
      <c r="G2647" s="11"/>
    </row>
    <row r="2648" spans="1:7">
      <c r="A2648" s="9"/>
      <c r="B2648" s="51"/>
      <c r="C2648" s="51"/>
      <c r="D2648" s="10"/>
      <c r="E2648" s="9"/>
      <c r="F2648" s="9"/>
      <c r="G2648" s="11"/>
    </row>
    <row r="2649" spans="1:7">
      <c r="A2649" s="9"/>
      <c r="B2649" s="51"/>
      <c r="C2649" s="51"/>
      <c r="D2649" s="10"/>
      <c r="E2649" s="9"/>
      <c r="F2649" s="9"/>
      <c r="G2649" s="11"/>
    </row>
    <row r="2650" spans="1:7">
      <c r="A2650" s="9"/>
      <c r="B2650" s="51"/>
      <c r="C2650" s="51"/>
      <c r="D2650" s="10"/>
      <c r="E2650" s="9"/>
      <c r="F2650" s="9"/>
      <c r="G2650" s="11"/>
    </row>
    <row r="2651" spans="1:7">
      <c r="A2651" s="9"/>
      <c r="B2651" s="51"/>
      <c r="C2651" s="51"/>
      <c r="D2651" s="10"/>
      <c r="E2651" s="9"/>
      <c r="F2651" s="9"/>
      <c r="G2651" s="11"/>
    </row>
    <row r="2652" spans="1:7">
      <c r="A2652" s="9"/>
      <c r="B2652" s="51"/>
      <c r="C2652" s="51"/>
      <c r="D2652" s="10"/>
      <c r="E2652" s="9"/>
      <c r="F2652" s="9"/>
      <c r="G2652" s="11"/>
    </row>
    <row r="2653" spans="1:7">
      <c r="A2653" s="9"/>
      <c r="B2653" s="51"/>
      <c r="C2653" s="51"/>
      <c r="D2653" s="10"/>
      <c r="E2653" s="9"/>
      <c r="F2653" s="9"/>
      <c r="G2653" s="11"/>
    </row>
    <row r="2654" spans="1:7">
      <c r="A2654" s="9"/>
      <c r="B2654" s="51"/>
      <c r="C2654" s="51"/>
      <c r="D2654" s="10"/>
      <c r="E2654" s="9"/>
      <c r="F2654" s="9"/>
      <c r="G2654" s="11"/>
    </row>
    <row r="2655" spans="1:7">
      <c r="A2655" s="9"/>
      <c r="B2655" s="51"/>
      <c r="C2655" s="51"/>
      <c r="D2655" s="10"/>
      <c r="E2655" s="9"/>
      <c r="F2655" s="9"/>
      <c r="G2655" s="11"/>
    </row>
    <row r="2656" spans="1:7">
      <c r="A2656" s="9"/>
      <c r="B2656" s="51"/>
      <c r="C2656" s="51"/>
      <c r="D2656" s="10"/>
      <c r="E2656" s="9"/>
      <c r="F2656" s="9"/>
      <c r="G2656" s="11"/>
    </row>
    <row r="2657" spans="1:7">
      <c r="A2657" s="9"/>
      <c r="B2657" s="51"/>
      <c r="C2657" s="51"/>
      <c r="D2657" s="10"/>
      <c r="E2657" s="9"/>
      <c r="F2657" s="9"/>
      <c r="G2657" s="11"/>
    </row>
    <row r="2658" spans="1:7">
      <c r="A2658" s="9"/>
      <c r="B2658" s="51"/>
      <c r="C2658" s="51"/>
      <c r="D2658" s="10"/>
      <c r="E2658" s="9"/>
      <c r="F2658" s="9"/>
      <c r="G2658" s="11"/>
    </row>
    <row r="2659" spans="1:7">
      <c r="A2659" s="9"/>
      <c r="B2659" s="51"/>
      <c r="C2659" s="51"/>
      <c r="D2659" s="10"/>
      <c r="E2659" s="9"/>
      <c r="F2659" s="9"/>
      <c r="G2659" s="11"/>
    </row>
    <row r="2660" spans="1:7">
      <c r="A2660" s="9"/>
      <c r="B2660" s="51"/>
      <c r="C2660" s="51"/>
      <c r="D2660" s="10"/>
      <c r="E2660" s="9"/>
      <c r="F2660" s="9"/>
      <c r="G2660" s="11"/>
    </row>
    <row r="2661" spans="1:7">
      <c r="A2661" s="9"/>
      <c r="B2661" s="51"/>
      <c r="C2661" s="51"/>
      <c r="D2661" s="10"/>
      <c r="E2661" s="9"/>
      <c r="F2661" s="9"/>
      <c r="G2661" s="11"/>
    </row>
    <row r="2662" spans="1:7">
      <c r="A2662" s="9"/>
      <c r="B2662" s="51"/>
      <c r="C2662" s="51"/>
      <c r="D2662" s="10"/>
      <c r="E2662" s="9"/>
      <c r="F2662" s="9"/>
      <c r="G2662" s="11"/>
    </row>
    <row r="2663" spans="1:7">
      <c r="A2663" s="9"/>
      <c r="B2663" s="51"/>
      <c r="C2663" s="51"/>
      <c r="D2663" s="10"/>
      <c r="E2663" s="9"/>
      <c r="F2663" s="9"/>
      <c r="G2663" s="11"/>
    </row>
    <row r="2664" spans="1:7">
      <c r="A2664" s="9"/>
      <c r="B2664" s="51"/>
      <c r="C2664" s="51"/>
      <c r="D2664" s="10"/>
      <c r="E2664" s="9"/>
      <c r="F2664" s="9"/>
      <c r="G2664" s="11"/>
    </row>
    <row r="2665" spans="1:7">
      <c r="A2665" s="9"/>
      <c r="B2665" s="51"/>
      <c r="C2665" s="51"/>
      <c r="D2665" s="10"/>
      <c r="E2665" s="9"/>
      <c r="F2665" s="9"/>
      <c r="G2665" s="11"/>
    </row>
    <row r="2666" spans="1:7">
      <c r="A2666" s="9"/>
      <c r="B2666" s="51"/>
      <c r="C2666" s="51"/>
      <c r="D2666" s="10"/>
      <c r="E2666" s="9"/>
      <c r="F2666" s="9"/>
      <c r="G2666" s="11"/>
    </row>
    <row r="2667" spans="1:7">
      <c r="A2667" s="9"/>
      <c r="B2667" s="51"/>
      <c r="C2667" s="51"/>
      <c r="D2667" s="10"/>
      <c r="E2667" s="9"/>
      <c r="F2667" s="9"/>
      <c r="G2667" s="11"/>
    </row>
    <row r="2668" spans="1:7">
      <c r="A2668" s="9"/>
      <c r="B2668" s="51"/>
      <c r="C2668" s="51"/>
      <c r="D2668" s="10"/>
      <c r="E2668" s="9"/>
      <c r="F2668" s="9"/>
      <c r="G2668" s="11"/>
    </row>
    <row r="2669" spans="1:7">
      <c r="A2669" s="9"/>
      <c r="B2669" s="51"/>
      <c r="C2669" s="51"/>
      <c r="D2669" s="10"/>
      <c r="E2669" s="9"/>
      <c r="F2669" s="9"/>
      <c r="G2669" s="11"/>
    </row>
    <row r="2670" spans="1:7">
      <c r="A2670" s="9"/>
      <c r="B2670" s="51"/>
      <c r="C2670" s="51"/>
      <c r="D2670" s="10"/>
      <c r="E2670" s="9"/>
      <c r="F2670" s="9"/>
      <c r="G2670" s="11"/>
    </row>
    <row r="2671" spans="1:7">
      <c r="A2671" s="9"/>
      <c r="B2671" s="51"/>
      <c r="C2671" s="51"/>
      <c r="D2671" s="10"/>
      <c r="E2671" s="9"/>
      <c r="F2671" s="9"/>
      <c r="G2671" s="11"/>
    </row>
    <row r="2672" spans="1:7">
      <c r="A2672" s="9"/>
      <c r="B2672" s="51"/>
      <c r="C2672" s="51"/>
      <c r="D2672" s="10"/>
      <c r="E2672" s="9"/>
      <c r="F2672" s="9"/>
      <c r="G2672" s="11"/>
    </row>
    <row r="2673" spans="1:7">
      <c r="A2673" s="9"/>
      <c r="B2673" s="51"/>
      <c r="C2673" s="51"/>
      <c r="D2673" s="10"/>
      <c r="E2673" s="9"/>
      <c r="F2673" s="9"/>
      <c r="G2673" s="11"/>
    </row>
    <row r="2674" spans="1:7">
      <c r="A2674" s="9"/>
      <c r="B2674" s="51"/>
      <c r="C2674" s="51"/>
      <c r="D2674" s="10"/>
      <c r="E2674" s="9"/>
      <c r="F2674" s="9"/>
      <c r="G2674" s="11"/>
    </row>
    <row r="2675" spans="1:7">
      <c r="A2675" s="9"/>
      <c r="B2675" s="51"/>
      <c r="C2675" s="51"/>
      <c r="D2675" s="10"/>
      <c r="E2675" s="9"/>
      <c r="F2675" s="9"/>
      <c r="G2675" s="11"/>
    </row>
    <row r="2676" spans="1:7">
      <c r="A2676" s="9"/>
      <c r="B2676" s="51"/>
      <c r="C2676" s="51"/>
      <c r="D2676" s="10"/>
      <c r="E2676" s="9"/>
      <c r="F2676" s="9"/>
      <c r="G2676" s="11"/>
    </row>
    <row r="2677" spans="1:7">
      <c r="A2677" s="9"/>
      <c r="B2677" s="51"/>
      <c r="C2677" s="51"/>
      <c r="D2677" s="10"/>
      <c r="E2677" s="9"/>
      <c r="F2677" s="9"/>
      <c r="G2677" s="11"/>
    </row>
    <row r="2678" spans="1:7">
      <c r="A2678" s="9"/>
      <c r="B2678" s="51"/>
      <c r="C2678" s="51"/>
      <c r="D2678" s="10"/>
      <c r="E2678" s="9"/>
      <c r="F2678" s="9"/>
      <c r="G2678" s="11"/>
    </row>
    <row r="2679" spans="1:7">
      <c r="A2679" s="9"/>
      <c r="B2679" s="51"/>
      <c r="C2679" s="51"/>
      <c r="D2679" s="10"/>
      <c r="E2679" s="9"/>
      <c r="F2679" s="9"/>
      <c r="G2679" s="11"/>
    </row>
    <row r="2680" spans="1:7">
      <c r="A2680" s="9"/>
      <c r="B2680" s="51"/>
      <c r="C2680" s="51"/>
      <c r="D2680" s="10"/>
      <c r="E2680" s="9"/>
      <c r="F2680" s="9"/>
      <c r="G2680" s="11"/>
    </row>
    <row r="2681" spans="1:7">
      <c r="A2681" s="9"/>
      <c r="B2681" s="51"/>
      <c r="C2681" s="51"/>
      <c r="D2681" s="10"/>
      <c r="E2681" s="9"/>
      <c r="F2681" s="9"/>
      <c r="G2681" s="11"/>
    </row>
    <row r="2682" spans="1:7">
      <c r="A2682" s="9"/>
      <c r="B2682" s="51"/>
      <c r="C2682" s="51"/>
      <c r="D2682" s="10"/>
      <c r="E2682" s="9"/>
      <c r="F2682" s="9"/>
      <c r="G2682" s="11"/>
    </row>
    <row r="2683" spans="1:7">
      <c r="A2683" s="9"/>
      <c r="B2683" s="51"/>
      <c r="C2683" s="51"/>
      <c r="D2683" s="10"/>
      <c r="E2683" s="9"/>
      <c r="F2683" s="9"/>
      <c r="G2683" s="11"/>
    </row>
    <row r="2684" spans="1:7">
      <c r="A2684" s="9"/>
      <c r="B2684" s="51"/>
      <c r="C2684" s="51"/>
      <c r="D2684" s="10"/>
      <c r="E2684" s="9"/>
      <c r="F2684" s="9"/>
      <c r="G2684" s="11"/>
    </row>
    <row r="2685" spans="1:7">
      <c r="A2685" s="9"/>
      <c r="B2685" s="51"/>
      <c r="C2685" s="51"/>
      <c r="D2685" s="10"/>
      <c r="E2685" s="9"/>
      <c r="F2685" s="9"/>
      <c r="G2685" s="11"/>
    </row>
    <row r="2686" spans="1:7">
      <c r="A2686" s="9"/>
      <c r="B2686" s="51"/>
      <c r="C2686" s="51"/>
      <c r="D2686" s="10"/>
      <c r="E2686" s="9"/>
      <c r="F2686" s="9"/>
      <c r="G2686" s="11"/>
    </row>
    <row r="2687" spans="1:7">
      <c r="A2687" s="9"/>
      <c r="B2687" s="51"/>
      <c r="C2687" s="51"/>
      <c r="D2687" s="10"/>
      <c r="E2687" s="9"/>
      <c r="F2687" s="9"/>
      <c r="G2687" s="11"/>
    </row>
    <row r="2688" spans="1:7">
      <c r="A2688" s="9"/>
      <c r="B2688" s="51"/>
      <c r="C2688" s="51"/>
      <c r="D2688" s="10"/>
      <c r="E2688" s="9"/>
      <c r="F2688" s="9"/>
      <c r="G2688" s="11"/>
    </row>
    <row r="2689" spans="1:7">
      <c r="A2689" s="9"/>
      <c r="B2689" s="51"/>
      <c r="C2689" s="51"/>
      <c r="D2689" s="10"/>
      <c r="E2689" s="9"/>
      <c r="F2689" s="9"/>
      <c r="G2689" s="11"/>
    </row>
    <row r="2690" spans="1:7">
      <c r="A2690" s="9"/>
      <c r="B2690" s="51"/>
      <c r="C2690" s="51"/>
      <c r="D2690" s="10"/>
      <c r="E2690" s="9"/>
      <c r="F2690" s="9"/>
      <c r="G2690" s="11"/>
    </row>
    <row r="2691" spans="1:7">
      <c r="A2691" s="9"/>
      <c r="B2691" s="51"/>
      <c r="C2691" s="51"/>
      <c r="D2691" s="10"/>
      <c r="E2691" s="9"/>
      <c r="F2691" s="9"/>
      <c r="G2691" s="11"/>
    </row>
    <row r="2692" spans="1:7">
      <c r="A2692" s="9"/>
      <c r="B2692" s="51"/>
      <c r="C2692" s="51"/>
      <c r="D2692" s="10"/>
      <c r="E2692" s="9"/>
      <c r="F2692" s="9"/>
      <c r="G2692" s="11"/>
    </row>
    <row r="2693" spans="1:7">
      <c r="A2693" s="9"/>
      <c r="B2693" s="51"/>
      <c r="C2693" s="51"/>
      <c r="D2693" s="10"/>
      <c r="E2693" s="9"/>
      <c r="F2693" s="9"/>
      <c r="G2693" s="11"/>
    </row>
    <row r="2694" spans="1:7">
      <c r="A2694" s="9"/>
      <c r="B2694" s="51"/>
      <c r="C2694" s="51"/>
      <c r="D2694" s="10"/>
      <c r="E2694" s="9"/>
      <c r="F2694" s="9"/>
      <c r="G2694" s="11"/>
    </row>
    <row r="2695" spans="1:7">
      <c r="A2695" s="9"/>
      <c r="B2695" s="51"/>
      <c r="C2695" s="51"/>
      <c r="D2695" s="10"/>
      <c r="E2695" s="9"/>
      <c r="F2695" s="9"/>
      <c r="G2695" s="11"/>
    </row>
    <row r="2696" spans="1:7">
      <c r="A2696" s="9"/>
      <c r="B2696" s="51"/>
      <c r="C2696" s="51"/>
      <c r="D2696" s="10"/>
      <c r="E2696" s="9"/>
      <c r="F2696" s="9"/>
      <c r="G2696" s="11"/>
    </row>
    <row r="2697" spans="1:7">
      <c r="A2697" s="9"/>
      <c r="B2697" s="51"/>
      <c r="C2697" s="51"/>
      <c r="D2697" s="10"/>
      <c r="E2697" s="9"/>
      <c r="F2697" s="9"/>
      <c r="G2697" s="11"/>
    </row>
    <row r="2698" spans="1:7">
      <c r="A2698" s="9"/>
      <c r="B2698" s="51"/>
      <c r="C2698" s="51"/>
      <c r="D2698" s="10"/>
      <c r="E2698" s="9"/>
      <c r="F2698" s="9"/>
      <c r="G2698" s="11"/>
    </row>
    <row r="2699" spans="1:7">
      <c r="A2699" s="9"/>
      <c r="B2699" s="51"/>
      <c r="C2699" s="51"/>
      <c r="D2699" s="10"/>
      <c r="E2699" s="9"/>
      <c r="F2699" s="9"/>
      <c r="G2699" s="11"/>
    </row>
    <row r="2700" spans="1:7">
      <c r="A2700" s="9"/>
      <c r="B2700" s="51"/>
      <c r="C2700" s="51"/>
      <c r="D2700" s="10"/>
      <c r="E2700" s="9"/>
      <c r="F2700" s="9"/>
      <c r="G2700" s="11"/>
    </row>
    <row r="2701" spans="1:7">
      <c r="A2701" s="9"/>
      <c r="B2701" s="51"/>
      <c r="C2701" s="51"/>
      <c r="D2701" s="10"/>
      <c r="E2701" s="9"/>
      <c r="F2701" s="9"/>
      <c r="G2701" s="11"/>
    </row>
    <row r="2702" spans="1:7">
      <c r="A2702" s="9"/>
      <c r="B2702" s="51"/>
      <c r="C2702" s="51"/>
      <c r="D2702" s="10"/>
      <c r="E2702" s="9"/>
      <c r="F2702" s="9"/>
      <c r="G2702" s="11"/>
    </row>
    <row r="2703" spans="1:7">
      <c r="A2703" s="9"/>
      <c r="B2703" s="51"/>
      <c r="C2703" s="51"/>
      <c r="D2703" s="10"/>
      <c r="E2703" s="9"/>
      <c r="F2703" s="9"/>
      <c r="G2703" s="11"/>
    </row>
    <row r="2704" spans="1:7">
      <c r="A2704" s="9"/>
      <c r="B2704" s="51"/>
      <c r="C2704" s="51"/>
      <c r="D2704" s="10"/>
      <c r="E2704" s="9"/>
      <c r="F2704" s="9"/>
      <c r="G2704" s="11"/>
    </row>
    <row r="2705" spans="1:7">
      <c r="A2705" s="9"/>
      <c r="B2705" s="51"/>
      <c r="C2705" s="51"/>
      <c r="D2705" s="10"/>
      <c r="E2705" s="9"/>
      <c r="F2705" s="9"/>
      <c r="G2705" s="11"/>
    </row>
    <row r="2706" spans="1:7">
      <c r="A2706" s="9"/>
      <c r="B2706" s="51"/>
      <c r="C2706" s="51"/>
      <c r="D2706" s="10"/>
      <c r="E2706" s="9"/>
      <c r="F2706" s="9"/>
      <c r="G2706" s="11"/>
    </row>
    <row r="2707" spans="1:7">
      <c r="A2707" s="9"/>
      <c r="B2707" s="51"/>
      <c r="C2707" s="51"/>
      <c r="D2707" s="10"/>
      <c r="E2707" s="9"/>
      <c r="F2707" s="9"/>
      <c r="G2707" s="11"/>
    </row>
    <row r="2708" spans="1:7">
      <c r="A2708" s="9"/>
      <c r="B2708" s="51"/>
      <c r="C2708" s="51"/>
      <c r="D2708" s="10"/>
      <c r="E2708" s="9"/>
      <c r="F2708" s="9"/>
      <c r="G2708" s="11"/>
    </row>
    <row r="2709" spans="1:7">
      <c r="A2709" s="9"/>
      <c r="B2709" s="51"/>
      <c r="C2709" s="51"/>
      <c r="D2709" s="10"/>
      <c r="E2709" s="9"/>
      <c r="F2709" s="9"/>
      <c r="G2709" s="11"/>
    </row>
    <row r="2710" spans="1:7">
      <c r="A2710" s="9"/>
      <c r="B2710" s="51"/>
      <c r="C2710" s="51"/>
      <c r="D2710" s="10"/>
      <c r="E2710" s="9"/>
      <c r="F2710" s="9"/>
      <c r="G2710" s="11"/>
    </row>
    <row r="2711" spans="1:7">
      <c r="A2711" s="9"/>
      <c r="B2711" s="51"/>
      <c r="C2711" s="51"/>
      <c r="D2711" s="10"/>
      <c r="E2711" s="9"/>
      <c r="F2711" s="9"/>
      <c r="G2711" s="11"/>
    </row>
    <row r="2712" spans="1:7">
      <c r="A2712" s="9"/>
      <c r="B2712" s="51"/>
      <c r="C2712" s="51"/>
      <c r="D2712" s="10"/>
      <c r="E2712" s="9"/>
      <c r="F2712" s="9"/>
      <c r="G2712" s="11"/>
    </row>
    <row r="2713" spans="1:7">
      <c r="A2713" s="9"/>
      <c r="B2713" s="51"/>
      <c r="C2713" s="51"/>
      <c r="D2713" s="10"/>
      <c r="E2713" s="9"/>
      <c r="F2713" s="9"/>
      <c r="G2713" s="11"/>
    </row>
    <row r="2714" spans="1:7">
      <c r="A2714" s="9"/>
      <c r="B2714" s="51"/>
      <c r="C2714" s="51"/>
      <c r="D2714" s="10"/>
      <c r="E2714" s="9"/>
      <c r="F2714" s="9"/>
      <c r="G2714" s="11"/>
    </row>
    <row r="2715" spans="1:7">
      <c r="A2715" s="9"/>
      <c r="B2715" s="51"/>
      <c r="C2715" s="51"/>
      <c r="D2715" s="10"/>
      <c r="E2715" s="9"/>
      <c r="F2715" s="9"/>
      <c r="G2715" s="11"/>
    </row>
    <row r="2716" spans="1:7">
      <c r="A2716" s="9"/>
      <c r="B2716" s="51"/>
      <c r="C2716" s="51"/>
      <c r="D2716" s="10"/>
      <c r="E2716" s="9"/>
      <c r="F2716" s="9"/>
      <c r="G2716" s="11"/>
    </row>
    <row r="2717" spans="1:7">
      <c r="A2717" s="9"/>
      <c r="B2717" s="51"/>
      <c r="C2717" s="51"/>
      <c r="D2717" s="10"/>
      <c r="E2717" s="9"/>
      <c r="F2717" s="9"/>
      <c r="G2717" s="11"/>
    </row>
    <row r="2718" spans="1:7">
      <c r="A2718" s="9"/>
      <c r="B2718" s="51"/>
      <c r="C2718" s="51"/>
      <c r="D2718" s="10"/>
      <c r="E2718" s="9"/>
      <c r="F2718" s="9"/>
      <c r="G2718" s="11"/>
    </row>
    <row r="2719" spans="1:7">
      <c r="A2719" s="9"/>
      <c r="B2719" s="51"/>
      <c r="C2719" s="51"/>
      <c r="D2719" s="10"/>
      <c r="E2719" s="9"/>
      <c r="F2719" s="9"/>
      <c r="G2719" s="11"/>
    </row>
    <row r="2720" spans="1:7">
      <c r="A2720" s="9"/>
      <c r="B2720" s="51"/>
      <c r="C2720" s="51"/>
      <c r="D2720" s="10"/>
      <c r="E2720" s="9"/>
      <c r="F2720" s="9"/>
      <c r="G2720" s="11"/>
    </row>
    <row r="2721" spans="1:7">
      <c r="A2721" s="9"/>
      <c r="B2721" s="51"/>
      <c r="C2721" s="51"/>
      <c r="D2721" s="10"/>
      <c r="E2721" s="9"/>
      <c r="F2721" s="9"/>
      <c r="G2721" s="11"/>
    </row>
    <row r="2722" spans="1:7">
      <c r="A2722" s="9"/>
      <c r="B2722" s="51"/>
      <c r="C2722" s="51"/>
      <c r="D2722" s="10"/>
      <c r="E2722" s="9"/>
      <c r="F2722" s="9"/>
      <c r="G2722" s="11"/>
    </row>
    <row r="2723" spans="1:7">
      <c r="A2723" s="9"/>
      <c r="B2723" s="51"/>
      <c r="C2723" s="51"/>
      <c r="D2723" s="10"/>
      <c r="E2723" s="9"/>
      <c r="F2723" s="9"/>
      <c r="G2723" s="11"/>
    </row>
    <row r="2724" spans="1:7">
      <c r="A2724" s="9"/>
      <c r="B2724" s="51"/>
      <c r="C2724" s="51"/>
      <c r="D2724" s="10"/>
      <c r="E2724" s="9"/>
      <c r="F2724" s="9"/>
      <c r="G2724" s="11"/>
    </row>
    <row r="2725" spans="1:7">
      <c r="A2725" s="9"/>
      <c r="B2725" s="51"/>
      <c r="C2725" s="51"/>
      <c r="D2725" s="10"/>
      <c r="E2725" s="9"/>
      <c r="F2725" s="9"/>
      <c r="G2725" s="11"/>
    </row>
    <row r="2726" spans="1:7">
      <c r="A2726" s="9"/>
      <c r="B2726" s="51"/>
      <c r="C2726" s="51"/>
      <c r="D2726" s="10"/>
      <c r="E2726" s="9"/>
      <c r="F2726" s="9"/>
      <c r="G2726" s="11"/>
    </row>
    <row r="2727" spans="1:7">
      <c r="A2727" s="9"/>
      <c r="B2727" s="51"/>
      <c r="C2727" s="51"/>
      <c r="D2727" s="10"/>
      <c r="E2727" s="9"/>
      <c r="F2727" s="9"/>
      <c r="G2727" s="11"/>
    </row>
    <row r="2728" spans="1:7">
      <c r="A2728" s="9"/>
      <c r="B2728" s="51"/>
      <c r="C2728" s="51"/>
      <c r="D2728" s="10"/>
      <c r="E2728" s="9"/>
      <c r="F2728" s="9"/>
      <c r="G2728" s="11"/>
    </row>
    <row r="2729" spans="1:7">
      <c r="A2729" s="9"/>
      <c r="B2729" s="51"/>
      <c r="C2729" s="51"/>
      <c r="D2729" s="10"/>
      <c r="E2729" s="9"/>
      <c r="F2729" s="9"/>
      <c r="G2729" s="11"/>
    </row>
    <row r="2730" spans="1:7">
      <c r="A2730" s="9"/>
      <c r="B2730" s="51"/>
      <c r="C2730" s="51"/>
      <c r="D2730" s="10"/>
      <c r="E2730" s="9"/>
      <c r="F2730" s="9"/>
      <c r="G2730" s="11"/>
    </row>
    <row r="2731" spans="1:7">
      <c r="A2731" s="9"/>
      <c r="B2731" s="51"/>
      <c r="C2731" s="51"/>
      <c r="D2731" s="10"/>
      <c r="E2731" s="9"/>
      <c r="F2731" s="9"/>
      <c r="G2731" s="11"/>
    </row>
    <row r="2732" spans="1:7">
      <c r="A2732" s="9"/>
      <c r="B2732" s="51"/>
      <c r="C2732" s="51"/>
      <c r="D2732" s="10"/>
      <c r="E2732" s="9"/>
      <c r="F2732" s="9"/>
      <c r="G2732" s="11"/>
    </row>
    <row r="2733" spans="1:7">
      <c r="A2733" s="9"/>
      <c r="B2733" s="51"/>
      <c r="C2733" s="51"/>
      <c r="D2733" s="10"/>
      <c r="E2733" s="9"/>
      <c r="F2733" s="9"/>
      <c r="G2733" s="11"/>
    </row>
    <row r="2734" spans="1:7">
      <c r="A2734" s="9"/>
      <c r="B2734" s="51"/>
      <c r="C2734" s="51"/>
      <c r="D2734" s="10"/>
      <c r="E2734" s="9"/>
      <c r="F2734" s="9"/>
      <c r="G2734" s="11"/>
    </row>
    <row r="2735" spans="1:7">
      <c r="A2735" s="9"/>
      <c r="B2735" s="51"/>
      <c r="C2735" s="51"/>
      <c r="D2735" s="10"/>
      <c r="E2735" s="9"/>
      <c r="F2735" s="9"/>
      <c r="G2735" s="11"/>
    </row>
    <row r="2736" spans="1:7">
      <c r="A2736" s="9"/>
      <c r="B2736" s="51"/>
      <c r="C2736" s="51"/>
      <c r="D2736" s="10"/>
      <c r="E2736" s="9"/>
      <c r="F2736" s="9"/>
      <c r="G2736" s="11"/>
    </row>
    <row r="2737" spans="1:7">
      <c r="A2737" s="9"/>
      <c r="B2737" s="51"/>
      <c r="C2737" s="51"/>
      <c r="D2737" s="10"/>
      <c r="E2737" s="9"/>
      <c r="F2737" s="9"/>
      <c r="G2737" s="11"/>
    </row>
    <row r="2738" spans="1:7">
      <c r="A2738" s="9"/>
      <c r="B2738" s="51"/>
      <c r="C2738" s="51"/>
      <c r="D2738" s="10"/>
      <c r="E2738" s="9"/>
      <c r="F2738" s="9"/>
      <c r="G2738" s="11"/>
    </row>
    <row r="2739" spans="1:7">
      <c r="A2739" s="9"/>
      <c r="B2739" s="51"/>
      <c r="C2739" s="51"/>
      <c r="D2739" s="10"/>
      <c r="E2739" s="9"/>
      <c r="F2739" s="9"/>
      <c r="G2739" s="11"/>
    </row>
    <row r="2740" spans="1:7">
      <c r="A2740" s="9"/>
      <c r="B2740" s="51"/>
      <c r="C2740" s="51"/>
      <c r="D2740" s="10"/>
      <c r="E2740" s="9"/>
      <c r="F2740" s="9"/>
      <c r="G2740" s="11"/>
    </row>
    <row r="2741" spans="1:7">
      <c r="A2741" s="9"/>
      <c r="B2741" s="51"/>
      <c r="C2741" s="51"/>
      <c r="D2741" s="10"/>
      <c r="E2741" s="9"/>
      <c r="F2741" s="9"/>
      <c r="G2741" s="11"/>
    </row>
    <row r="2742" spans="1:7">
      <c r="A2742" s="9"/>
      <c r="B2742" s="51"/>
      <c r="C2742" s="51"/>
      <c r="D2742" s="10"/>
      <c r="E2742" s="9"/>
      <c r="F2742" s="9"/>
      <c r="G2742" s="11"/>
    </row>
    <row r="2743" spans="1:7">
      <c r="A2743" s="9"/>
      <c r="B2743" s="51"/>
      <c r="C2743" s="51"/>
      <c r="D2743" s="10"/>
      <c r="E2743" s="9"/>
      <c r="F2743" s="9"/>
      <c r="G2743" s="11"/>
    </row>
    <row r="2744" spans="1:7">
      <c r="A2744" s="9"/>
      <c r="B2744" s="51"/>
      <c r="C2744" s="51"/>
      <c r="D2744" s="10"/>
      <c r="E2744" s="9"/>
      <c r="F2744" s="9"/>
      <c r="G2744" s="11"/>
    </row>
    <row r="2745" spans="1:7">
      <c r="A2745" s="9"/>
      <c r="B2745" s="51"/>
      <c r="C2745" s="51"/>
      <c r="D2745" s="10"/>
      <c r="E2745" s="9"/>
      <c r="F2745" s="9"/>
      <c r="G2745" s="11"/>
    </row>
    <row r="2746" spans="1:7">
      <c r="A2746" s="9"/>
      <c r="B2746" s="51"/>
      <c r="C2746" s="51"/>
      <c r="D2746" s="10"/>
      <c r="E2746" s="9"/>
      <c r="F2746" s="9"/>
      <c r="G2746" s="11"/>
    </row>
    <row r="2747" spans="1:7">
      <c r="A2747" s="9"/>
      <c r="B2747" s="51"/>
      <c r="C2747" s="51"/>
      <c r="D2747" s="10"/>
      <c r="E2747" s="9"/>
      <c r="F2747" s="9"/>
      <c r="G2747" s="11"/>
    </row>
    <row r="2748" spans="1:7">
      <c r="A2748" s="9"/>
      <c r="B2748" s="51"/>
      <c r="C2748" s="51"/>
      <c r="D2748" s="10"/>
      <c r="E2748" s="9"/>
      <c r="F2748" s="9"/>
      <c r="G2748" s="11"/>
    </row>
    <row r="2749" spans="1:7">
      <c r="A2749" s="9"/>
      <c r="B2749" s="51"/>
      <c r="C2749" s="51"/>
      <c r="D2749" s="10"/>
      <c r="E2749" s="9"/>
      <c r="F2749" s="9"/>
      <c r="G2749" s="11"/>
    </row>
    <row r="2750" spans="1:7">
      <c r="A2750" s="9"/>
      <c r="B2750" s="51"/>
      <c r="C2750" s="51"/>
      <c r="D2750" s="10"/>
      <c r="E2750" s="9"/>
      <c r="F2750" s="9"/>
      <c r="G2750" s="11"/>
    </row>
    <row r="2751" spans="1:7">
      <c r="A2751" s="9"/>
      <c r="B2751" s="51"/>
      <c r="C2751" s="51"/>
      <c r="D2751" s="10"/>
      <c r="E2751" s="9"/>
      <c r="F2751" s="9"/>
      <c r="G2751" s="11"/>
    </row>
    <row r="2752" spans="1:7">
      <c r="A2752" s="9"/>
      <c r="B2752" s="51"/>
      <c r="C2752" s="51"/>
      <c r="D2752" s="10"/>
      <c r="E2752" s="9"/>
      <c r="F2752" s="9"/>
      <c r="G2752" s="11"/>
    </row>
    <row r="2753" spans="1:7">
      <c r="A2753" s="9"/>
      <c r="B2753" s="51"/>
      <c r="C2753" s="51"/>
      <c r="D2753" s="10"/>
      <c r="E2753" s="9"/>
      <c r="F2753" s="9"/>
      <c r="G2753" s="11"/>
    </row>
    <row r="2754" spans="1:7">
      <c r="A2754" s="9"/>
      <c r="B2754" s="51"/>
      <c r="C2754" s="51"/>
      <c r="D2754" s="10"/>
      <c r="E2754" s="9"/>
      <c r="F2754" s="9"/>
      <c r="G2754" s="11"/>
    </row>
    <row r="2755" spans="1:7">
      <c r="A2755" s="9"/>
      <c r="B2755" s="51"/>
      <c r="C2755" s="51"/>
      <c r="D2755" s="10"/>
      <c r="E2755" s="9"/>
      <c r="F2755" s="9"/>
      <c r="G2755" s="11"/>
    </row>
    <row r="2756" spans="1:7">
      <c r="A2756" s="9"/>
      <c r="B2756" s="51"/>
      <c r="C2756" s="51"/>
      <c r="D2756" s="10"/>
      <c r="E2756" s="9"/>
      <c r="F2756" s="9"/>
      <c r="G2756" s="11"/>
    </row>
    <row r="2757" spans="1:7">
      <c r="A2757" s="9"/>
      <c r="B2757" s="51"/>
      <c r="C2757" s="51"/>
      <c r="D2757" s="10"/>
      <c r="E2757" s="9"/>
      <c r="F2757" s="9"/>
      <c r="G2757" s="11"/>
    </row>
    <row r="2758" spans="1:7">
      <c r="A2758" s="9"/>
      <c r="B2758" s="51"/>
      <c r="C2758" s="51"/>
      <c r="D2758" s="10"/>
      <c r="E2758" s="9"/>
      <c r="F2758" s="9"/>
      <c r="G2758" s="11"/>
    </row>
    <row r="2759" spans="1:7">
      <c r="A2759" s="9"/>
      <c r="B2759" s="51"/>
      <c r="C2759" s="51"/>
      <c r="D2759" s="10"/>
      <c r="E2759" s="9"/>
      <c r="F2759" s="9"/>
      <c r="G2759" s="11"/>
    </row>
    <row r="2760" spans="1:7">
      <c r="A2760" s="9"/>
      <c r="B2760" s="51"/>
      <c r="C2760" s="51"/>
      <c r="D2760" s="10"/>
      <c r="E2760" s="9"/>
      <c r="F2760" s="9"/>
      <c r="G2760" s="11"/>
    </row>
    <row r="2761" spans="1:7">
      <c r="A2761" s="9"/>
      <c r="B2761" s="51"/>
      <c r="C2761" s="51"/>
      <c r="D2761" s="10"/>
      <c r="E2761" s="9"/>
      <c r="F2761" s="9"/>
      <c r="G2761" s="11"/>
    </row>
    <row r="2762" spans="1:7">
      <c r="A2762" s="9"/>
      <c r="B2762" s="51"/>
      <c r="C2762" s="51"/>
      <c r="D2762" s="10"/>
      <c r="E2762" s="9"/>
      <c r="F2762" s="9"/>
      <c r="G2762" s="11"/>
    </row>
    <row r="2763" spans="1:7">
      <c r="A2763" s="9"/>
      <c r="B2763" s="51"/>
      <c r="C2763" s="51"/>
      <c r="D2763" s="10"/>
      <c r="E2763" s="9"/>
      <c r="F2763" s="9"/>
      <c r="G2763" s="11"/>
    </row>
    <row r="2764" spans="1:7">
      <c r="A2764" s="9"/>
      <c r="B2764" s="51"/>
      <c r="C2764" s="51"/>
      <c r="D2764" s="10"/>
      <c r="E2764" s="9"/>
      <c r="F2764" s="9"/>
      <c r="G2764" s="11"/>
    </row>
    <row r="2765" spans="1:7">
      <c r="A2765" s="9"/>
      <c r="B2765" s="51"/>
      <c r="C2765" s="51"/>
      <c r="D2765" s="10"/>
      <c r="E2765" s="9"/>
      <c r="F2765" s="9"/>
      <c r="G2765" s="11"/>
    </row>
    <row r="2766" spans="1:7">
      <c r="A2766" s="9"/>
      <c r="B2766" s="51"/>
      <c r="C2766" s="51"/>
      <c r="D2766" s="10"/>
      <c r="E2766" s="9"/>
      <c r="F2766" s="9"/>
      <c r="G2766" s="11"/>
    </row>
    <row r="2767" spans="1:7">
      <c r="A2767" s="9"/>
      <c r="B2767" s="51"/>
      <c r="C2767" s="51"/>
      <c r="D2767" s="10"/>
      <c r="E2767" s="9"/>
      <c r="F2767" s="9"/>
      <c r="G2767" s="11"/>
    </row>
    <row r="2768" spans="1:7">
      <c r="A2768" s="9"/>
      <c r="B2768" s="51"/>
      <c r="C2768" s="51"/>
      <c r="D2768" s="10"/>
      <c r="E2768" s="9"/>
      <c r="F2768" s="9"/>
      <c r="G2768" s="11"/>
    </row>
    <row r="2769" spans="1:7">
      <c r="A2769" s="9"/>
      <c r="B2769" s="51"/>
      <c r="C2769" s="51"/>
      <c r="D2769" s="10"/>
      <c r="E2769" s="9"/>
      <c r="F2769" s="9"/>
      <c r="G2769" s="11"/>
    </row>
    <row r="2770" spans="1:7">
      <c r="A2770" s="9"/>
      <c r="B2770" s="51"/>
      <c r="C2770" s="51"/>
      <c r="D2770" s="10"/>
      <c r="E2770" s="9"/>
      <c r="F2770" s="9"/>
      <c r="G2770" s="11"/>
    </row>
    <row r="2771" spans="1:7">
      <c r="A2771" s="9"/>
      <c r="B2771" s="51"/>
      <c r="C2771" s="51"/>
      <c r="D2771" s="10"/>
      <c r="E2771" s="9"/>
      <c r="F2771" s="9"/>
      <c r="G2771" s="11"/>
    </row>
    <row r="2772" spans="1:7">
      <c r="A2772" s="9"/>
      <c r="B2772" s="51"/>
      <c r="C2772" s="51"/>
      <c r="D2772" s="10"/>
      <c r="E2772" s="9"/>
      <c r="F2772" s="9"/>
      <c r="G2772" s="11"/>
    </row>
    <row r="2773" spans="1:7">
      <c r="A2773" s="9"/>
      <c r="B2773" s="51"/>
      <c r="C2773" s="51"/>
      <c r="D2773" s="10"/>
      <c r="E2773" s="9"/>
      <c r="F2773" s="9"/>
      <c r="G2773" s="11"/>
    </row>
    <row r="2774" spans="1:7">
      <c r="A2774" s="9"/>
      <c r="B2774" s="51"/>
      <c r="C2774" s="51"/>
      <c r="D2774" s="10"/>
      <c r="E2774" s="9"/>
      <c r="F2774" s="9"/>
      <c r="G2774" s="11"/>
    </row>
    <row r="2775" spans="1:7">
      <c r="A2775" s="9"/>
      <c r="B2775" s="51"/>
      <c r="C2775" s="51"/>
      <c r="D2775" s="10"/>
      <c r="E2775" s="9"/>
      <c r="F2775" s="9"/>
      <c r="G2775" s="11"/>
    </row>
    <row r="2776" spans="1:7">
      <c r="A2776" s="9"/>
      <c r="B2776" s="51"/>
      <c r="C2776" s="51"/>
      <c r="D2776" s="10"/>
      <c r="E2776" s="9"/>
      <c r="F2776" s="9"/>
      <c r="G2776" s="11"/>
    </row>
    <row r="2777" spans="1:7">
      <c r="A2777" s="9"/>
      <c r="B2777" s="51"/>
      <c r="C2777" s="51"/>
      <c r="D2777" s="10"/>
      <c r="E2777" s="9"/>
      <c r="F2777" s="9"/>
      <c r="G2777" s="11"/>
    </row>
    <row r="2778" spans="1:7">
      <c r="A2778" s="9"/>
      <c r="B2778" s="51"/>
      <c r="C2778" s="51"/>
      <c r="D2778" s="10"/>
      <c r="E2778" s="9"/>
      <c r="F2778" s="9"/>
      <c r="G2778" s="11"/>
    </row>
    <row r="2779" spans="1:7">
      <c r="A2779" s="9"/>
      <c r="B2779" s="51"/>
      <c r="C2779" s="51"/>
      <c r="D2779" s="10"/>
      <c r="E2779" s="9"/>
      <c r="F2779" s="9"/>
      <c r="G2779" s="11"/>
    </row>
    <row r="2780" spans="1:7">
      <c r="A2780" s="9"/>
      <c r="B2780" s="51"/>
      <c r="C2780" s="51"/>
      <c r="D2780" s="10"/>
      <c r="E2780" s="9"/>
      <c r="F2780" s="9"/>
      <c r="G2780" s="11"/>
    </row>
    <row r="2781" spans="1:7">
      <c r="A2781" s="9"/>
      <c r="B2781" s="51"/>
      <c r="C2781" s="51"/>
      <c r="D2781" s="10"/>
      <c r="E2781" s="9"/>
      <c r="F2781" s="9"/>
      <c r="G2781" s="11"/>
    </row>
    <row r="2782" spans="1:7">
      <c r="A2782" s="9"/>
      <c r="B2782" s="51"/>
      <c r="C2782" s="51"/>
      <c r="D2782" s="10"/>
      <c r="E2782" s="9"/>
      <c r="F2782" s="9"/>
      <c r="G2782" s="11"/>
    </row>
    <row r="2783" spans="1:7">
      <c r="A2783" s="9"/>
      <c r="B2783" s="51"/>
      <c r="C2783" s="51"/>
      <c r="D2783" s="10"/>
      <c r="E2783" s="9"/>
      <c r="F2783" s="9"/>
      <c r="G2783" s="11"/>
    </row>
    <row r="2784" spans="1:7">
      <c r="A2784" s="9"/>
      <c r="B2784" s="51"/>
      <c r="C2784" s="51"/>
      <c r="D2784" s="10"/>
      <c r="E2784" s="9"/>
      <c r="F2784" s="9"/>
      <c r="G2784" s="11"/>
    </row>
    <row r="2785" spans="1:7">
      <c r="A2785" s="9"/>
      <c r="B2785" s="51"/>
      <c r="C2785" s="51"/>
      <c r="D2785" s="10"/>
      <c r="E2785" s="9"/>
      <c r="F2785" s="9"/>
      <c r="G2785" s="11"/>
    </row>
    <row r="2786" spans="1:7">
      <c r="A2786" s="9"/>
      <c r="B2786" s="51"/>
      <c r="C2786" s="51"/>
      <c r="D2786" s="10"/>
      <c r="E2786" s="9"/>
      <c r="F2786" s="9"/>
      <c r="G2786" s="11"/>
    </row>
    <row r="2787" spans="1:7">
      <c r="A2787" s="9"/>
      <c r="B2787" s="51"/>
      <c r="C2787" s="51"/>
      <c r="D2787" s="10"/>
      <c r="E2787" s="9"/>
      <c r="F2787" s="9"/>
      <c r="G2787" s="11"/>
    </row>
    <row r="2788" spans="1:7">
      <c r="A2788" s="9"/>
      <c r="B2788" s="51"/>
      <c r="C2788" s="51"/>
      <c r="D2788" s="10"/>
      <c r="E2788" s="9"/>
      <c r="F2788" s="9"/>
      <c r="G2788" s="11"/>
    </row>
    <row r="2789" spans="1:7">
      <c r="A2789" s="9"/>
      <c r="B2789" s="51"/>
      <c r="C2789" s="51"/>
      <c r="D2789" s="10"/>
      <c r="E2789" s="9"/>
      <c r="F2789" s="9"/>
      <c r="G2789" s="11"/>
    </row>
    <row r="2790" spans="1:7">
      <c r="A2790" s="9"/>
      <c r="B2790" s="51"/>
      <c r="C2790" s="51"/>
      <c r="D2790" s="10"/>
      <c r="E2790" s="9"/>
      <c r="F2790" s="9"/>
      <c r="G2790" s="11"/>
    </row>
    <row r="2791" spans="1:7">
      <c r="A2791" s="9"/>
      <c r="B2791" s="51"/>
      <c r="C2791" s="51"/>
      <c r="D2791" s="10"/>
      <c r="E2791" s="9"/>
      <c r="F2791" s="9"/>
      <c r="G2791" s="11"/>
    </row>
    <row r="2792" spans="1:7">
      <c r="A2792" s="9"/>
      <c r="B2792" s="51"/>
      <c r="C2792" s="51"/>
      <c r="D2792" s="10"/>
      <c r="E2792" s="9"/>
      <c r="F2792" s="9"/>
      <c r="G2792" s="11"/>
    </row>
    <row r="2793" spans="1:7">
      <c r="A2793" s="9"/>
      <c r="B2793" s="51"/>
      <c r="C2793" s="51"/>
      <c r="D2793" s="10"/>
      <c r="E2793" s="9"/>
      <c r="F2793" s="9"/>
      <c r="G2793" s="11"/>
    </row>
    <row r="2794" spans="1:7">
      <c r="A2794" s="9"/>
      <c r="B2794" s="51"/>
      <c r="C2794" s="51"/>
      <c r="D2794" s="10"/>
      <c r="E2794" s="9"/>
      <c r="F2794" s="9"/>
      <c r="G2794" s="11"/>
    </row>
    <row r="2795" spans="1:7">
      <c r="A2795" s="9"/>
      <c r="B2795" s="51"/>
      <c r="C2795" s="51"/>
      <c r="D2795" s="10"/>
      <c r="E2795" s="9"/>
      <c r="F2795" s="9"/>
      <c r="G2795" s="11"/>
    </row>
    <row r="2796" spans="1:7">
      <c r="A2796" s="9"/>
      <c r="B2796" s="51"/>
      <c r="C2796" s="51"/>
      <c r="D2796" s="10"/>
      <c r="E2796" s="9"/>
      <c r="F2796" s="9"/>
      <c r="G2796" s="11"/>
    </row>
    <row r="2797" spans="1:7">
      <c r="A2797" s="9"/>
      <c r="B2797" s="51"/>
      <c r="C2797" s="51"/>
      <c r="D2797" s="10"/>
      <c r="E2797" s="9"/>
      <c r="F2797" s="9"/>
      <c r="G2797" s="11"/>
    </row>
    <row r="2798" spans="1:7">
      <c r="A2798" s="9"/>
      <c r="B2798" s="51"/>
      <c r="C2798" s="51"/>
      <c r="D2798" s="10"/>
      <c r="E2798" s="9"/>
      <c r="F2798" s="9"/>
      <c r="G2798" s="11"/>
    </row>
    <row r="2799" spans="1:7">
      <c r="A2799" s="9"/>
      <c r="B2799" s="51"/>
      <c r="C2799" s="51"/>
      <c r="D2799" s="10"/>
      <c r="E2799" s="9"/>
      <c r="F2799" s="9"/>
      <c r="G2799" s="11"/>
    </row>
    <row r="2800" spans="1:7">
      <c r="A2800" s="9"/>
      <c r="B2800" s="51"/>
      <c r="C2800" s="51"/>
      <c r="D2800" s="10"/>
      <c r="E2800" s="9"/>
      <c r="F2800" s="9"/>
      <c r="G2800" s="11"/>
    </row>
    <row r="2801" spans="1:7">
      <c r="A2801" s="9"/>
      <c r="B2801" s="51"/>
      <c r="C2801" s="51"/>
      <c r="D2801" s="10"/>
      <c r="E2801" s="9"/>
      <c r="F2801" s="9"/>
      <c r="G2801" s="11"/>
    </row>
    <row r="2802" spans="1:7">
      <c r="A2802" s="9"/>
      <c r="B2802" s="51"/>
      <c r="C2802" s="51"/>
      <c r="D2802" s="10"/>
      <c r="E2802" s="9"/>
      <c r="F2802" s="9"/>
      <c r="G2802" s="11"/>
    </row>
    <row r="2803" spans="1:7">
      <c r="A2803" s="9"/>
      <c r="B2803" s="51"/>
      <c r="C2803" s="51"/>
      <c r="D2803" s="10"/>
      <c r="E2803" s="9"/>
      <c r="F2803" s="9"/>
      <c r="G2803" s="11"/>
    </row>
    <row r="2804" spans="1:7">
      <c r="A2804" s="9"/>
      <c r="B2804" s="51"/>
      <c r="C2804" s="51"/>
      <c r="D2804" s="10"/>
      <c r="E2804" s="9"/>
      <c r="F2804" s="9"/>
      <c r="G2804" s="11"/>
    </row>
    <row r="2805" spans="1:7">
      <c r="A2805" s="9"/>
      <c r="B2805" s="51"/>
      <c r="C2805" s="51"/>
      <c r="D2805" s="10"/>
      <c r="E2805" s="9"/>
      <c r="F2805" s="9"/>
      <c r="G2805" s="11"/>
    </row>
    <row r="2806" spans="1:7">
      <c r="A2806" s="9"/>
      <c r="B2806" s="51"/>
      <c r="C2806" s="51"/>
      <c r="D2806" s="10"/>
      <c r="E2806" s="9"/>
      <c r="F2806" s="9"/>
      <c r="G2806" s="11"/>
    </row>
    <row r="2807" spans="1:7">
      <c r="A2807" s="9"/>
      <c r="B2807" s="51"/>
      <c r="C2807" s="51"/>
      <c r="D2807" s="10"/>
      <c r="E2807" s="9"/>
      <c r="F2807" s="9"/>
      <c r="G2807" s="11"/>
    </row>
    <row r="2808" spans="1:7">
      <c r="A2808" s="9"/>
      <c r="B2808" s="51"/>
      <c r="C2808" s="51"/>
      <c r="D2808" s="10"/>
      <c r="E2808" s="9"/>
      <c r="F2808" s="9"/>
      <c r="G2808" s="11"/>
    </row>
    <row r="2809" spans="1:7">
      <c r="A2809" s="9"/>
      <c r="B2809" s="51"/>
      <c r="C2809" s="51"/>
      <c r="D2809" s="10"/>
      <c r="E2809" s="9"/>
      <c r="F2809" s="9"/>
      <c r="G2809" s="11"/>
    </row>
    <row r="2810" spans="1:7">
      <c r="A2810" s="9"/>
      <c r="B2810" s="51"/>
      <c r="C2810" s="51"/>
      <c r="D2810" s="10"/>
      <c r="E2810" s="9"/>
      <c r="F2810" s="9"/>
      <c r="G2810" s="11"/>
    </row>
    <row r="2811" spans="1:7">
      <c r="A2811" s="9"/>
      <c r="B2811" s="51"/>
      <c r="C2811" s="51"/>
      <c r="D2811" s="10"/>
      <c r="E2811" s="9"/>
      <c r="F2811" s="9"/>
      <c r="G2811" s="11"/>
    </row>
    <row r="2812" spans="1:7">
      <c r="A2812" s="9"/>
      <c r="B2812" s="51"/>
      <c r="C2812" s="51"/>
      <c r="D2812" s="10"/>
      <c r="E2812" s="9"/>
      <c r="F2812" s="9"/>
      <c r="G2812" s="11"/>
    </row>
    <row r="2813" spans="1:7">
      <c r="A2813" s="9"/>
      <c r="B2813" s="51"/>
      <c r="C2813" s="51"/>
      <c r="D2813" s="10"/>
      <c r="E2813" s="9"/>
      <c r="F2813" s="9"/>
      <c r="G2813" s="11"/>
    </row>
    <row r="2814" spans="1:7">
      <c r="A2814" s="9"/>
      <c r="B2814" s="51"/>
      <c r="C2814" s="51"/>
      <c r="D2814" s="10"/>
      <c r="E2814" s="9"/>
      <c r="F2814" s="9"/>
      <c r="G2814" s="11"/>
    </row>
    <row r="2815" spans="1:7">
      <c r="A2815" s="9"/>
      <c r="B2815" s="51"/>
      <c r="C2815" s="51"/>
      <c r="D2815" s="10"/>
      <c r="E2815" s="9"/>
      <c r="F2815" s="9"/>
      <c r="G2815" s="11"/>
    </row>
    <row r="2816" spans="1:7">
      <c r="A2816" s="9"/>
      <c r="B2816" s="51"/>
      <c r="C2816" s="51"/>
      <c r="D2816" s="10"/>
      <c r="E2816" s="9"/>
      <c r="F2816" s="9"/>
      <c r="G2816" s="11"/>
    </row>
    <row r="2817" spans="1:7">
      <c r="A2817" s="9"/>
      <c r="B2817" s="51"/>
      <c r="C2817" s="51"/>
      <c r="D2817" s="10"/>
      <c r="E2817" s="9"/>
      <c r="F2817" s="9"/>
      <c r="G2817" s="11"/>
    </row>
    <row r="2818" spans="1:7">
      <c r="A2818" s="9"/>
      <c r="B2818" s="51"/>
      <c r="C2818" s="51"/>
      <c r="D2818" s="10"/>
      <c r="E2818" s="9"/>
      <c r="F2818" s="9"/>
      <c r="G2818" s="11"/>
    </row>
    <row r="2819" spans="1:7">
      <c r="A2819" s="9"/>
      <c r="B2819" s="51"/>
      <c r="C2819" s="51"/>
      <c r="D2819" s="10"/>
      <c r="E2819" s="9"/>
      <c r="F2819" s="9"/>
      <c r="G2819" s="11"/>
    </row>
    <row r="2820" spans="1:7">
      <c r="A2820" s="9"/>
      <c r="B2820" s="51"/>
      <c r="C2820" s="51"/>
      <c r="D2820" s="10"/>
      <c r="E2820" s="9"/>
      <c r="F2820" s="9"/>
      <c r="G2820" s="11"/>
    </row>
    <row r="2821" spans="1:7">
      <c r="A2821" s="9"/>
      <c r="B2821" s="51"/>
      <c r="C2821" s="51"/>
      <c r="D2821" s="10"/>
      <c r="E2821" s="9"/>
      <c r="F2821" s="9"/>
      <c r="G2821" s="11"/>
    </row>
    <row r="2822" spans="1:7">
      <c r="A2822" s="9"/>
      <c r="B2822" s="51"/>
      <c r="C2822" s="51"/>
      <c r="D2822" s="10"/>
      <c r="E2822" s="9"/>
      <c r="F2822" s="9"/>
      <c r="G2822" s="11"/>
    </row>
    <row r="2823" spans="1:7">
      <c r="A2823" s="9"/>
      <c r="B2823" s="51"/>
      <c r="C2823" s="51"/>
      <c r="D2823" s="10"/>
      <c r="E2823" s="9"/>
      <c r="F2823" s="9"/>
      <c r="G2823" s="11"/>
    </row>
    <row r="2824" spans="1:7">
      <c r="A2824" s="9"/>
      <c r="B2824" s="51"/>
      <c r="C2824" s="51"/>
      <c r="D2824" s="10"/>
      <c r="E2824" s="9"/>
      <c r="F2824" s="9"/>
      <c r="G2824" s="11"/>
    </row>
    <row r="2825" spans="1:7">
      <c r="A2825" s="9"/>
      <c r="B2825" s="51"/>
      <c r="C2825" s="51"/>
      <c r="D2825" s="10"/>
      <c r="E2825" s="9"/>
      <c r="F2825" s="9"/>
      <c r="G2825" s="11"/>
    </row>
    <row r="2826" spans="1:7">
      <c r="A2826" s="9"/>
      <c r="B2826" s="51"/>
      <c r="C2826" s="51"/>
      <c r="D2826" s="10"/>
      <c r="E2826" s="9"/>
      <c r="F2826" s="9"/>
      <c r="G2826" s="11"/>
    </row>
    <row r="2827" spans="1:7">
      <c r="A2827" s="9"/>
      <c r="B2827" s="51"/>
      <c r="C2827" s="51"/>
      <c r="D2827" s="10"/>
      <c r="E2827" s="9"/>
      <c r="F2827" s="9"/>
      <c r="G2827" s="11"/>
    </row>
    <row r="2828" spans="1:7">
      <c r="A2828" s="9"/>
      <c r="B2828" s="51"/>
      <c r="C2828" s="51"/>
      <c r="D2828" s="10"/>
      <c r="E2828" s="9"/>
      <c r="F2828" s="9"/>
      <c r="G2828" s="11"/>
    </row>
    <row r="2829" spans="1:7">
      <c r="A2829" s="9"/>
      <c r="B2829" s="51"/>
      <c r="C2829" s="51"/>
      <c r="D2829" s="10"/>
      <c r="E2829" s="9"/>
      <c r="F2829" s="9"/>
      <c r="G2829" s="11"/>
    </row>
    <row r="2830" spans="1:7">
      <c r="A2830" s="9"/>
      <c r="B2830" s="51"/>
      <c r="C2830" s="51"/>
      <c r="D2830" s="10"/>
      <c r="E2830" s="9"/>
      <c r="F2830" s="9"/>
      <c r="G2830" s="11"/>
    </row>
    <row r="2831" spans="1:7">
      <c r="A2831" s="9"/>
      <c r="B2831" s="51"/>
      <c r="C2831" s="51"/>
      <c r="D2831" s="10"/>
      <c r="E2831" s="9"/>
      <c r="F2831" s="9"/>
      <c r="G2831" s="11"/>
    </row>
    <row r="2832" spans="1:7">
      <c r="A2832" s="9"/>
      <c r="B2832" s="51"/>
      <c r="C2832" s="51"/>
      <c r="D2832" s="10"/>
      <c r="E2832" s="9"/>
      <c r="F2832" s="9"/>
      <c r="G2832" s="11"/>
    </row>
    <row r="2833" spans="1:7">
      <c r="A2833" s="9"/>
      <c r="B2833" s="51"/>
      <c r="C2833" s="51"/>
      <c r="D2833" s="10"/>
      <c r="E2833" s="9"/>
      <c r="F2833" s="9"/>
      <c r="G2833" s="11"/>
    </row>
    <row r="2834" spans="1:7">
      <c r="A2834" s="9"/>
      <c r="B2834" s="51"/>
      <c r="C2834" s="51"/>
      <c r="D2834" s="10"/>
      <c r="E2834" s="9"/>
      <c r="F2834" s="9"/>
      <c r="G2834" s="11"/>
    </row>
    <row r="2835" spans="1:7">
      <c r="A2835" s="9"/>
      <c r="B2835" s="51"/>
      <c r="C2835" s="51"/>
      <c r="D2835" s="10"/>
      <c r="E2835" s="9"/>
      <c r="F2835" s="9"/>
      <c r="G2835" s="11"/>
    </row>
    <row r="2836" spans="1:7">
      <c r="A2836" s="9"/>
      <c r="B2836" s="51"/>
      <c r="C2836" s="51"/>
      <c r="D2836" s="10"/>
      <c r="E2836" s="9"/>
      <c r="F2836" s="9"/>
      <c r="G2836" s="11"/>
    </row>
    <row r="2837" spans="1:7">
      <c r="A2837" s="9"/>
      <c r="B2837" s="51"/>
      <c r="C2837" s="51"/>
      <c r="D2837" s="10"/>
      <c r="E2837" s="9"/>
      <c r="F2837" s="9"/>
      <c r="G2837" s="11"/>
    </row>
    <row r="2838" spans="1:7">
      <c r="A2838" s="9"/>
      <c r="B2838" s="51"/>
      <c r="C2838" s="51"/>
      <c r="D2838" s="10"/>
      <c r="E2838" s="9"/>
      <c r="F2838" s="9"/>
      <c r="G2838" s="11"/>
    </row>
    <row r="2839" spans="1:7">
      <c r="A2839" s="9"/>
      <c r="B2839" s="51"/>
      <c r="C2839" s="51"/>
      <c r="D2839" s="10"/>
      <c r="E2839" s="9"/>
      <c r="F2839" s="9"/>
      <c r="G2839" s="11"/>
    </row>
    <row r="2840" spans="1:7">
      <c r="A2840" s="9"/>
      <c r="B2840" s="51"/>
      <c r="C2840" s="51"/>
      <c r="D2840" s="10"/>
      <c r="E2840" s="9"/>
      <c r="F2840" s="9"/>
      <c r="G2840" s="11"/>
    </row>
    <row r="2841" spans="1:7">
      <c r="A2841" s="9"/>
      <c r="B2841" s="51"/>
      <c r="C2841" s="51"/>
      <c r="D2841" s="10"/>
      <c r="E2841" s="9"/>
      <c r="F2841" s="9"/>
      <c r="G2841" s="11"/>
    </row>
    <row r="2842" spans="1:7">
      <c r="A2842" s="9"/>
      <c r="B2842" s="51"/>
      <c r="C2842" s="51"/>
      <c r="D2842" s="10"/>
      <c r="E2842" s="9"/>
      <c r="F2842" s="9"/>
      <c r="G2842" s="11"/>
    </row>
    <row r="2843" spans="1:7">
      <c r="A2843" s="9"/>
      <c r="B2843" s="51"/>
      <c r="C2843" s="51"/>
      <c r="D2843" s="10"/>
      <c r="E2843" s="9"/>
      <c r="F2843" s="9"/>
      <c r="G2843" s="11"/>
    </row>
    <row r="2844" spans="1:7">
      <c r="A2844" s="9"/>
      <c r="B2844" s="51"/>
      <c r="C2844" s="51"/>
      <c r="D2844" s="10"/>
      <c r="E2844" s="9"/>
      <c r="F2844" s="9"/>
      <c r="G2844" s="11"/>
    </row>
    <row r="2845" spans="1:7">
      <c r="A2845" s="9"/>
      <c r="B2845" s="51"/>
      <c r="C2845" s="51"/>
      <c r="D2845" s="10"/>
      <c r="E2845" s="9"/>
      <c r="F2845" s="9"/>
      <c r="G2845" s="11"/>
    </row>
    <row r="2846" spans="1:7">
      <c r="A2846" s="9"/>
      <c r="B2846" s="51"/>
      <c r="C2846" s="51"/>
      <c r="D2846" s="10"/>
      <c r="E2846" s="9"/>
      <c r="F2846" s="9"/>
      <c r="G2846" s="11"/>
    </row>
    <row r="2847" spans="1:7">
      <c r="A2847" s="9"/>
      <c r="B2847" s="51"/>
      <c r="C2847" s="51"/>
      <c r="D2847" s="10"/>
      <c r="E2847" s="9"/>
      <c r="F2847" s="9"/>
      <c r="G2847" s="11"/>
    </row>
    <row r="2848" spans="1:7">
      <c r="A2848" s="9"/>
      <c r="B2848" s="51"/>
      <c r="C2848" s="51"/>
      <c r="D2848" s="10"/>
      <c r="E2848" s="9"/>
      <c r="F2848" s="9"/>
      <c r="G2848" s="11"/>
    </row>
    <row r="2849" spans="1:7">
      <c r="A2849" s="9"/>
      <c r="B2849" s="51"/>
      <c r="C2849" s="51"/>
      <c r="D2849" s="10"/>
      <c r="E2849" s="9"/>
      <c r="F2849" s="9"/>
      <c r="G2849" s="11"/>
    </row>
    <row r="2850" spans="1:7">
      <c r="A2850" s="9"/>
      <c r="B2850" s="51"/>
      <c r="C2850" s="51"/>
      <c r="D2850" s="10"/>
      <c r="E2850" s="9"/>
      <c r="F2850" s="9"/>
      <c r="G2850" s="11"/>
    </row>
    <row r="2851" spans="1:7">
      <c r="A2851" s="9"/>
      <c r="B2851" s="51"/>
      <c r="C2851" s="51"/>
      <c r="D2851" s="10"/>
      <c r="E2851" s="9"/>
      <c r="F2851" s="9"/>
      <c r="G2851" s="11"/>
    </row>
    <row r="2852" spans="1:7">
      <c r="A2852" s="9"/>
      <c r="B2852" s="51"/>
      <c r="C2852" s="51"/>
      <c r="D2852" s="10"/>
      <c r="E2852" s="9"/>
      <c r="F2852" s="9"/>
      <c r="G2852" s="11"/>
    </row>
    <row r="2853" spans="1:7">
      <c r="A2853" s="9"/>
      <c r="B2853" s="51"/>
      <c r="C2853" s="51"/>
      <c r="D2853" s="10"/>
      <c r="E2853" s="9"/>
      <c r="F2853" s="9"/>
      <c r="G2853" s="11"/>
    </row>
    <row r="2854" spans="1:7">
      <c r="A2854" s="9"/>
      <c r="B2854" s="51"/>
      <c r="C2854" s="51"/>
      <c r="D2854" s="10"/>
      <c r="E2854" s="9"/>
      <c r="F2854" s="9"/>
      <c r="G2854" s="11"/>
    </row>
    <row r="2855" spans="1:7">
      <c r="A2855" s="9"/>
      <c r="B2855" s="51"/>
      <c r="C2855" s="51"/>
      <c r="D2855" s="10"/>
      <c r="E2855" s="9"/>
      <c r="F2855" s="9"/>
      <c r="G2855" s="11"/>
    </row>
    <row r="2856" spans="1:7">
      <c r="A2856" s="9"/>
      <c r="B2856" s="51"/>
      <c r="C2856" s="51"/>
      <c r="D2856" s="10"/>
      <c r="E2856" s="9"/>
      <c r="F2856" s="9"/>
      <c r="G2856" s="11"/>
    </row>
    <row r="2857" spans="1:7">
      <c r="A2857" s="9"/>
      <c r="B2857" s="51"/>
      <c r="C2857" s="51"/>
      <c r="D2857" s="10"/>
      <c r="E2857" s="9"/>
      <c r="F2857" s="9"/>
      <c r="G2857" s="11"/>
    </row>
    <row r="2858" spans="1:7">
      <c r="A2858" s="9"/>
      <c r="B2858" s="51"/>
      <c r="C2858" s="51"/>
      <c r="D2858" s="10"/>
      <c r="E2858" s="9"/>
      <c r="F2858" s="9"/>
      <c r="G2858" s="11"/>
    </row>
    <row r="2859" spans="1:7">
      <c r="A2859" s="9"/>
      <c r="B2859" s="51"/>
      <c r="C2859" s="51"/>
      <c r="D2859" s="10"/>
      <c r="E2859" s="9"/>
      <c r="F2859" s="9"/>
      <c r="G2859" s="11"/>
    </row>
    <row r="2860" spans="1:7">
      <c r="A2860" s="9"/>
      <c r="B2860" s="51"/>
      <c r="C2860" s="51"/>
      <c r="D2860" s="10"/>
      <c r="E2860" s="9"/>
      <c r="F2860" s="9"/>
      <c r="G2860" s="11"/>
    </row>
    <row r="2861" spans="1:7">
      <c r="A2861" s="9"/>
      <c r="B2861" s="51"/>
      <c r="C2861" s="51"/>
      <c r="D2861" s="10"/>
      <c r="E2861" s="9"/>
      <c r="F2861" s="9"/>
      <c r="G2861" s="11"/>
    </row>
    <row r="2862" spans="1:7">
      <c r="A2862" s="9"/>
      <c r="B2862" s="51"/>
      <c r="C2862" s="51"/>
      <c r="D2862" s="10"/>
      <c r="E2862" s="9"/>
      <c r="F2862" s="9"/>
      <c r="G2862" s="11"/>
    </row>
    <row r="2863" spans="1:7">
      <c r="A2863" s="9"/>
      <c r="B2863" s="51"/>
      <c r="C2863" s="51"/>
      <c r="D2863" s="10"/>
      <c r="E2863" s="9"/>
      <c r="F2863" s="9"/>
      <c r="G2863" s="11"/>
    </row>
    <row r="2864" spans="1:7">
      <c r="A2864" s="9"/>
      <c r="B2864" s="51"/>
      <c r="C2864" s="51"/>
      <c r="D2864" s="10"/>
      <c r="E2864" s="9"/>
      <c r="F2864" s="9"/>
      <c r="G2864" s="11"/>
    </row>
    <row r="2865" spans="1:7">
      <c r="A2865" s="9"/>
      <c r="B2865" s="51"/>
      <c r="C2865" s="51"/>
      <c r="D2865" s="10"/>
      <c r="E2865" s="9"/>
      <c r="F2865" s="9"/>
      <c r="G2865" s="11"/>
    </row>
    <row r="2866" spans="1:7">
      <c r="A2866" s="9"/>
      <c r="B2866" s="51"/>
      <c r="C2866" s="51"/>
      <c r="D2866" s="10"/>
      <c r="E2866" s="9"/>
      <c r="F2866" s="9"/>
      <c r="G2866" s="11"/>
    </row>
    <row r="2867" spans="1:7">
      <c r="A2867" s="9"/>
      <c r="B2867" s="51"/>
      <c r="C2867" s="51"/>
      <c r="D2867" s="10"/>
      <c r="E2867" s="9"/>
      <c r="F2867" s="9"/>
      <c r="G2867" s="11"/>
    </row>
    <row r="2868" spans="1:7">
      <c r="A2868" s="9"/>
      <c r="B2868" s="51"/>
      <c r="C2868" s="51"/>
      <c r="D2868" s="10"/>
      <c r="E2868" s="9"/>
      <c r="F2868" s="9"/>
      <c r="G2868" s="11"/>
    </row>
    <row r="2869" spans="1:7">
      <c r="A2869" s="9"/>
      <c r="B2869" s="51"/>
      <c r="C2869" s="51"/>
      <c r="D2869" s="10"/>
      <c r="E2869" s="9"/>
      <c r="F2869" s="9"/>
      <c r="G2869" s="11"/>
    </row>
    <row r="2870" spans="1:7">
      <c r="A2870" s="9"/>
      <c r="B2870" s="51"/>
      <c r="C2870" s="51"/>
      <c r="D2870" s="10"/>
      <c r="E2870" s="9"/>
      <c r="F2870" s="9"/>
      <c r="G2870" s="11"/>
    </row>
    <row r="2871" spans="1:7">
      <c r="A2871" s="9"/>
      <c r="B2871" s="51"/>
      <c r="C2871" s="51"/>
      <c r="D2871" s="10"/>
      <c r="E2871" s="9"/>
      <c r="F2871" s="9"/>
      <c r="G2871" s="11"/>
    </row>
    <row r="2872" spans="1:7">
      <c r="A2872" s="9"/>
      <c r="B2872" s="51"/>
      <c r="C2872" s="51"/>
      <c r="D2872" s="10"/>
      <c r="E2872" s="9"/>
      <c r="F2872" s="9"/>
      <c r="G2872" s="11"/>
    </row>
    <row r="2873" spans="1:7">
      <c r="A2873" s="9"/>
      <c r="B2873" s="51"/>
      <c r="C2873" s="51"/>
      <c r="D2873" s="10"/>
      <c r="E2873" s="9"/>
      <c r="F2873" s="9"/>
      <c r="G2873" s="11"/>
    </row>
    <row r="2874" spans="1:7">
      <c r="A2874" s="9"/>
      <c r="B2874" s="51"/>
      <c r="C2874" s="51"/>
      <c r="D2874" s="10"/>
      <c r="E2874" s="9"/>
      <c r="F2874" s="9"/>
      <c r="G2874" s="11"/>
    </row>
    <row r="2875" spans="1:7">
      <c r="A2875" s="9"/>
      <c r="B2875" s="51"/>
      <c r="C2875" s="51"/>
      <c r="D2875" s="10"/>
      <c r="E2875" s="9"/>
      <c r="F2875" s="9"/>
      <c r="G2875" s="11"/>
    </row>
    <row r="2876" spans="1:7">
      <c r="A2876" s="9"/>
      <c r="B2876" s="51"/>
      <c r="C2876" s="51"/>
      <c r="D2876" s="10"/>
      <c r="E2876" s="9"/>
      <c r="F2876" s="9"/>
      <c r="G2876" s="11"/>
    </row>
    <row r="2877" spans="1:7">
      <c r="A2877" s="9"/>
      <c r="B2877" s="51"/>
      <c r="C2877" s="51"/>
      <c r="D2877" s="10"/>
      <c r="E2877" s="9"/>
      <c r="F2877" s="9"/>
      <c r="G2877" s="11"/>
    </row>
    <row r="2878" spans="1:7">
      <c r="A2878" s="9"/>
      <c r="B2878" s="51"/>
      <c r="C2878" s="51"/>
      <c r="D2878" s="10"/>
      <c r="E2878" s="9"/>
      <c r="F2878" s="9"/>
      <c r="G2878" s="11"/>
    </row>
    <row r="2879" spans="1:7">
      <c r="A2879" s="9"/>
      <c r="B2879" s="51"/>
      <c r="C2879" s="51"/>
      <c r="D2879" s="10"/>
      <c r="E2879" s="9"/>
      <c r="F2879" s="9"/>
      <c r="G2879" s="11"/>
    </row>
    <row r="2880" spans="1:7">
      <c r="A2880" s="9"/>
      <c r="B2880" s="51"/>
      <c r="C2880" s="51"/>
      <c r="D2880" s="10"/>
      <c r="E2880" s="9"/>
      <c r="F2880" s="9"/>
      <c r="G2880" s="11"/>
    </row>
    <row r="2881" spans="1:7">
      <c r="A2881" s="9"/>
      <c r="B2881" s="51"/>
      <c r="C2881" s="51"/>
      <c r="D2881" s="10"/>
      <c r="E2881" s="9"/>
      <c r="F2881" s="9"/>
      <c r="G2881" s="11"/>
    </row>
    <row r="2882" spans="1:7">
      <c r="A2882" s="9"/>
      <c r="B2882" s="51"/>
      <c r="C2882" s="51"/>
      <c r="D2882" s="10"/>
      <c r="E2882" s="9"/>
      <c r="F2882" s="9"/>
      <c r="G2882" s="11"/>
    </row>
    <row r="2883" spans="1:7">
      <c r="A2883" s="9"/>
      <c r="B2883" s="51"/>
      <c r="C2883" s="51"/>
      <c r="D2883" s="10"/>
      <c r="E2883" s="9"/>
      <c r="F2883" s="9"/>
      <c r="G2883" s="11"/>
    </row>
    <row r="2884" spans="1:7">
      <c r="A2884" s="9"/>
      <c r="B2884" s="51"/>
      <c r="C2884" s="51"/>
      <c r="D2884" s="10"/>
      <c r="E2884" s="9"/>
      <c r="F2884" s="9"/>
      <c r="G2884" s="11"/>
    </row>
    <row r="2885" spans="1:7">
      <c r="A2885" s="9"/>
      <c r="B2885" s="51"/>
      <c r="C2885" s="51"/>
      <c r="D2885" s="10"/>
      <c r="E2885" s="9"/>
      <c r="F2885" s="9"/>
      <c r="G2885" s="11"/>
    </row>
    <row r="2886" spans="1:7">
      <c r="A2886" s="9"/>
      <c r="B2886" s="51"/>
      <c r="C2886" s="51"/>
      <c r="D2886" s="10"/>
      <c r="E2886" s="9"/>
      <c r="F2886" s="9"/>
      <c r="G2886" s="11"/>
    </row>
    <row r="2887" spans="1:7">
      <c r="A2887" s="9"/>
      <c r="B2887" s="51"/>
      <c r="C2887" s="51"/>
      <c r="D2887" s="10"/>
      <c r="E2887" s="9"/>
      <c r="F2887" s="9"/>
      <c r="G2887" s="11"/>
    </row>
    <row r="2888" spans="1:7">
      <c r="A2888" s="9"/>
      <c r="B2888" s="51"/>
      <c r="C2888" s="51"/>
      <c r="D2888" s="10"/>
      <c r="E2888" s="9"/>
      <c r="F2888" s="9"/>
      <c r="G2888" s="11"/>
    </row>
    <row r="2889" spans="1:7">
      <c r="A2889" s="9"/>
      <c r="B2889" s="51"/>
      <c r="C2889" s="51"/>
      <c r="D2889" s="10"/>
      <c r="E2889" s="9"/>
      <c r="F2889" s="9"/>
      <c r="G2889" s="11"/>
    </row>
    <row r="2890" spans="1:7">
      <c r="A2890" s="9"/>
      <c r="B2890" s="51"/>
      <c r="C2890" s="51"/>
      <c r="D2890" s="10"/>
      <c r="E2890" s="9"/>
      <c r="F2890" s="9"/>
      <c r="G2890" s="11"/>
    </row>
    <row r="2891" spans="1:7">
      <c r="A2891" s="9"/>
      <c r="B2891" s="51"/>
      <c r="C2891" s="51"/>
      <c r="D2891" s="10"/>
      <c r="E2891" s="9"/>
      <c r="F2891" s="9"/>
      <c r="G2891" s="11"/>
    </row>
    <row r="2892" spans="1:7">
      <c r="A2892" s="9"/>
      <c r="B2892" s="51"/>
      <c r="C2892" s="51"/>
      <c r="D2892" s="10"/>
      <c r="E2892" s="9"/>
      <c r="F2892" s="9"/>
      <c r="G2892" s="11"/>
    </row>
    <row r="2893" spans="1:7">
      <c r="A2893" s="9"/>
      <c r="B2893" s="51"/>
      <c r="C2893" s="51"/>
      <c r="D2893" s="10"/>
      <c r="E2893" s="9"/>
      <c r="F2893" s="9"/>
      <c r="G2893" s="11"/>
    </row>
    <row r="2894" spans="1:7">
      <c r="A2894" s="9"/>
      <c r="B2894" s="51"/>
      <c r="C2894" s="51"/>
      <c r="D2894" s="10"/>
      <c r="E2894" s="9"/>
      <c r="F2894" s="9"/>
      <c r="G2894" s="11"/>
    </row>
    <row r="2895" spans="1:7">
      <c r="A2895" s="9"/>
      <c r="B2895" s="51"/>
      <c r="C2895" s="51"/>
      <c r="D2895" s="10"/>
      <c r="E2895" s="9"/>
      <c r="F2895" s="9"/>
      <c r="G2895" s="11"/>
    </row>
    <row r="2896" spans="1:7">
      <c r="A2896" s="9"/>
      <c r="B2896" s="51"/>
      <c r="C2896" s="51"/>
      <c r="D2896" s="10"/>
      <c r="E2896" s="9"/>
      <c r="F2896" s="9"/>
      <c r="G2896" s="11"/>
    </row>
    <row r="2897" spans="1:7">
      <c r="A2897" s="9"/>
      <c r="B2897" s="51"/>
      <c r="C2897" s="51"/>
      <c r="D2897" s="10"/>
      <c r="E2897" s="9"/>
      <c r="F2897" s="9"/>
      <c r="G2897" s="11"/>
    </row>
    <row r="2898" spans="1:7">
      <c r="A2898" s="9"/>
      <c r="B2898" s="51"/>
      <c r="C2898" s="51"/>
      <c r="D2898" s="10"/>
      <c r="E2898" s="9"/>
      <c r="F2898" s="9"/>
      <c r="G2898" s="11"/>
    </row>
    <row r="2899" spans="1:7">
      <c r="A2899" s="9"/>
      <c r="B2899" s="51"/>
      <c r="C2899" s="51"/>
      <c r="D2899" s="10"/>
      <c r="E2899" s="9"/>
      <c r="F2899" s="9"/>
      <c r="G2899" s="11"/>
    </row>
    <row r="2900" spans="1:7">
      <c r="A2900" s="9"/>
      <c r="B2900" s="51"/>
      <c r="C2900" s="51"/>
      <c r="D2900" s="10"/>
      <c r="E2900" s="9"/>
      <c r="F2900" s="9"/>
      <c r="G2900" s="11"/>
    </row>
    <row r="2901" spans="1:7">
      <c r="A2901" s="9"/>
      <c r="B2901" s="51"/>
      <c r="C2901" s="51"/>
      <c r="D2901" s="10"/>
      <c r="E2901" s="9"/>
      <c r="F2901" s="9"/>
      <c r="G2901" s="11"/>
    </row>
    <row r="2902" spans="1:7">
      <c r="A2902" s="9"/>
      <c r="B2902" s="51"/>
      <c r="C2902" s="51"/>
      <c r="D2902" s="10"/>
      <c r="E2902" s="9"/>
      <c r="F2902" s="9"/>
      <c r="G2902" s="11"/>
    </row>
    <row r="2903" spans="1:7">
      <c r="A2903" s="9"/>
      <c r="B2903" s="51"/>
      <c r="C2903" s="51"/>
      <c r="D2903" s="10"/>
      <c r="E2903" s="9"/>
      <c r="F2903" s="9"/>
      <c r="G2903" s="11"/>
    </row>
    <row r="2904" spans="1:7">
      <c r="A2904" s="9"/>
      <c r="B2904" s="51"/>
      <c r="C2904" s="51"/>
      <c r="D2904" s="10"/>
      <c r="E2904" s="9"/>
      <c r="F2904" s="9"/>
      <c r="G2904" s="11"/>
    </row>
    <row r="2905" spans="1:7">
      <c r="A2905" s="9"/>
      <c r="B2905" s="51"/>
      <c r="C2905" s="51"/>
      <c r="D2905" s="10"/>
      <c r="E2905" s="9"/>
      <c r="F2905" s="9"/>
      <c r="G2905" s="11"/>
    </row>
    <row r="2906" spans="1:7">
      <c r="A2906" s="9"/>
      <c r="B2906" s="51"/>
      <c r="C2906" s="51"/>
      <c r="D2906" s="10"/>
      <c r="E2906" s="9"/>
      <c r="F2906" s="9"/>
      <c r="G2906" s="11"/>
    </row>
    <row r="2907" spans="1:7">
      <c r="A2907" s="9"/>
      <c r="B2907" s="51"/>
      <c r="C2907" s="51"/>
      <c r="D2907" s="10"/>
      <c r="E2907" s="9"/>
      <c r="F2907" s="9"/>
      <c r="G2907" s="11"/>
    </row>
    <row r="2908" spans="1:7">
      <c r="A2908" s="9"/>
      <c r="B2908" s="51"/>
      <c r="C2908" s="51"/>
      <c r="D2908" s="10"/>
      <c r="E2908" s="9"/>
      <c r="F2908" s="9"/>
      <c r="G2908" s="11"/>
    </row>
    <row r="2909" spans="1:7">
      <c r="A2909" s="9"/>
      <c r="B2909" s="51"/>
      <c r="C2909" s="51"/>
      <c r="D2909" s="10"/>
      <c r="E2909" s="9"/>
      <c r="F2909" s="9"/>
      <c r="G2909" s="11"/>
    </row>
    <row r="2910" spans="1:7">
      <c r="A2910" s="9"/>
      <c r="B2910" s="51"/>
      <c r="C2910" s="51"/>
      <c r="D2910" s="10"/>
      <c r="E2910" s="9"/>
      <c r="F2910" s="9"/>
      <c r="G2910" s="11"/>
    </row>
    <row r="2911" spans="1:7">
      <c r="A2911" s="9"/>
      <c r="B2911" s="51"/>
      <c r="C2911" s="51"/>
      <c r="D2911" s="10"/>
      <c r="E2911" s="9"/>
      <c r="F2911" s="9"/>
      <c r="G2911" s="11"/>
    </row>
    <row r="2912" spans="1:7">
      <c r="A2912" s="9"/>
      <c r="B2912" s="51"/>
      <c r="C2912" s="51"/>
      <c r="D2912" s="10"/>
      <c r="E2912" s="9"/>
      <c r="F2912" s="9"/>
      <c r="G2912" s="11"/>
    </row>
    <row r="2913" spans="1:7">
      <c r="A2913" s="9"/>
      <c r="B2913" s="51"/>
      <c r="C2913" s="51"/>
      <c r="D2913" s="10"/>
      <c r="E2913" s="9"/>
      <c r="F2913" s="9"/>
      <c r="G2913" s="11"/>
    </row>
    <row r="2914" spans="1:7">
      <c r="A2914" s="9"/>
      <c r="B2914" s="51"/>
      <c r="C2914" s="51"/>
      <c r="D2914" s="10"/>
      <c r="E2914" s="9"/>
      <c r="F2914" s="9"/>
      <c r="G2914" s="11"/>
    </row>
    <row r="2915" spans="1:7">
      <c r="A2915" s="9"/>
      <c r="B2915" s="51"/>
      <c r="C2915" s="51"/>
      <c r="D2915" s="10"/>
      <c r="E2915" s="9"/>
      <c r="F2915" s="9"/>
      <c r="G2915" s="11"/>
    </row>
    <row r="2916" spans="1:7">
      <c r="A2916" s="9"/>
      <c r="B2916" s="51"/>
      <c r="C2916" s="51"/>
      <c r="D2916" s="10"/>
      <c r="E2916" s="9"/>
      <c r="F2916" s="9"/>
      <c r="G2916" s="11"/>
    </row>
    <row r="2917" spans="1:7">
      <c r="A2917" s="9"/>
      <c r="B2917" s="51"/>
      <c r="C2917" s="51"/>
      <c r="D2917" s="10"/>
      <c r="E2917" s="9"/>
      <c r="F2917" s="9"/>
      <c r="G2917" s="11"/>
    </row>
    <row r="2918" spans="1:7">
      <c r="A2918" s="9"/>
      <c r="B2918" s="51"/>
      <c r="C2918" s="51"/>
      <c r="D2918" s="10"/>
      <c r="E2918" s="9"/>
      <c r="F2918" s="9"/>
      <c r="G2918" s="11"/>
    </row>
    <row r="2919" spans="1:7">
      <c r="A2919" s="9"/>
      <c r="B2919" s="51"/>
      <c r="C2919" s="51"/>
      <c r="D2919" s="10"/>
      <c r="E2919" s="9"/>
      <c r="F2919" s="9"/>
      <c r="G2919" s="11"/>
    </row>
    <row r="2920" spans="1:7">
      <c r="A2920" s="9"/>
      <c r="B2920" s="51"/>
      <c r="C2920" s="51"/>
      <c r="D2920" s="10"/>
      <c r="E2920" s="9"/>
      <c r="F2920" s="9"/>
      <c r="G2920" s="11"/>
    </row>
    <row r="2921" spans="1:7">
      <c r="A2921" s="9"/>
      <c r="B2921" s="51"/>
      <c r="C2921" s="51"/>
      <c r="D2921" s="10"/>
      <c r="E2921" s="9"/>
      <c r="F2921" s="9"/>
      <c r="G2921" s="11"/>
    </row>
    <row r="2922" spans="1:7">
      <c r="A2922" s="9"/>
      <c r="B2922" s="51"/>
      <c r="C2922" s="51"/>
      <c r="D2922" s="10"/>
      <c r="E2922" s="9"/>
      <c r="F2922" s="9"/>
      <c r="G2922" s="11"/>
    </row>
    <row r="2923" spans="1:7">
      <c r="A2923" s="9"/>
      <c r="B2923" s="51"/>
      <c r="C2923" s="51"/>
      <c r="D2923" s="10"/>
      <c r="E2923" s="9"/>
      <c r="F2923" s="9"/>
      <c r="G2923" s="11"/>
    </row>
    <row r="2924" spans="1:7">
      <c r="A2924" s="9"/>
      <c r="B2924" s="51"/>
      <c r="C2924" s="51"/>
      <c r="D2924" s="10"/>
      <c r="E2924" s="9"/>
      <c r="F2924" s="9"/>
      <c r="G2924" s="11"/>
    </row>
    <row r="2925" spans="1:7">
      <c r="A2925" s="9"/>
      <c r="B2925" s="51"/>
      <c r="C2925" s="51"/>
      <c r="D2925" s="10"/>
      <c r="E2925" s="9"/>
      <c r="F2925" s="9"/>
      <c r="G2925" s="11"/>
    </row>
    <row r="2926" spans="1:7">
      <c r="A2926" s="9"/>
      <c r="B2926" s="51"/>
      <c r="C2926" s="51"/>
      <c r="D2926" s="10"/>
      <c r="E2926" s="9"/>
      <c r="F2926" s="9"/>
      <c r="G2926" s="11"/>
    </row>
    <row r="2927" spans="1:7">
      <c r="A2927" s="9"/>
      <c r="B2927" s="51"/>
      <c r="C2927" s="51"/>
      <c r="D2927" s="10"/>
      <c r="E2927" s="9"/>
      <c r="F2927" s="9"/>
      <c r="G2927" s="11"/>
    </row>
    <row r="2928" spans="1:7">
      <c r="A2928" s="9"/>
      <c r="B2928" s="51"/>
      <c r="C2928" s="51"/>
      <c r="D2928" s="10"/>
      <c r="E2928" s="9"/>
      <c r="F2928" s="9"/>
      <c r="G2928" s="11"/>
    </row>
    <row r="2929" spans="1:7">
      <c r="A2929" s="9"/>
      <c r="B2929" s="51"/>
      <c r="C2929" s="51"/>
      <c r="D2929" s="10"/>
      <c r="E2929" s="9"/>
      <c r="F2929" s="9"/>
      <c r="G2929" s="11"/>
    </row>
    <row r="2930" spans="1:7">
      <c r="A2930" s="9"/>
      <c r="B2930" s="51"/>
      <c r="C2930" s="51"/>
      <c r="D2930" s="10"/>
      <c r="E2930" s="9"/>
      <c r="F2930" s="9"/>
      <c r="G2930" s="11"/>
    </row>
    <row r="2931" spans="1:7">
      <c r="A2931" s="9"/>
      <c r="B2931" s="51"/>
      <c r="C2931" s="51"/>
      <c r="D2931" s="10"/>
      <c r="E2931" s="9"/>
      <c r="F2931" s="9"/>
      <c r="G2931" s="11"/>
    </row>
    <row r="2932" spans="1:7">
      <c r="A2932" s="9"/>
      <c r="B2932" s="51"/>
      <c r="C2932" s="51"/>
      <c r="D2932" s="10"/>
      <c r="E2932" s="9"/>
      <c r="F2932" s="9"/>
      <c r="G2932" s="11"/>
    </row>
    <row r="2933" spans="1:7">
      <c r="A2933" s="9"/>
      <c r="B2933" s="51"/>
      <c r="C2933" s="51"/>
      <c r="D2933" s="10"/>
      <c r="E2933" s="9"/>
      <c r="F2933" s="9"/>
      <c r="G2933" s="11"/>
    </row>
    <row r="2934" spans="1:7">
      <c r="A2934" s="9"/>
      <c r="B2934" s="51"/>
      <c r="C2934" s="51"/>
      <c r="D2934" s="10"/>
      <c r="E2934" s="9"/>
      <c r="F2934" s="9"/>
      <c r="G2934" s="11"/>
    </row>
    <row r="2935" spans="1:7">
      <c r="A2935" s="9"/>
      <c r="B2935" s="51"/>
      <c r="C2935" s="51"/>
      <c r="D2935" s="10"/>
      <c r="E2935" s="9"/>
      <c r="F2935" s="9"/>
      <c r="G2935" s="11"/>
    </row>
    <row r="2936" spans="1:7">
      <c r="A2936" s="9"/>
      <c r="B2936" s="51"/>
      <c r="C2936" s="51"/>
      <c r="D2936" s="10"/>
      <c r="E2936" s="9"/>
      <c r="F2936" s="9"/>
      <c r="G2936" s="11"/>
    </row>
    <row r="2937" spans="1:7">
      <c r="A2937" s="9"/>
      <c r="B2937" s="51"/>
      <c r="C2937" s="51"/>
      <c r="D2937" s="10"/>
      <c r="E2937" s="9"/>
      <c r="F2937" s="9"/>
      <c r="G2937" s="11"/>
    </row>
    <row r="2938" spans="1:7">
      <c r="A2938" s="9"/>
      <c r="B2938" s="51"/>
      <c r="C2938" s="51"/>
      <c r="D2938" s="10"/>
      <c r="E2938" s="9"/>
      <c r="F2938" s="9"/>
      <c r="G2938" s="11"/>
    </row>
    <row r="2939" spans="1:7">
      <c r="A2939" s="9"/>
      <c r="B2939" s="51"/>
      <c r="C2939" s="51"/>
      <c r="D2939" s="10"/>
      <c r="E2939" s="9"/>
      <c r="F2939" s="9"/>
      <c r="G2939" s="11"/>
    </row>
    <row r="2940" spans="1:7">
      <c r="A2940" s="9"/>
      <c r="B2940" s="51"/>
      <c r="C2940" s="51"/>
      <c r="D2940" s="10"/>
      <c r="E2940" s="9"/>
      <c r="F2940" s="9"/>
      <c r="G2940" s="11"/>
    </row>
    <row r="2941" spans="1:7">
      <c r="A2941" s="9"/>
      <c r="B2941" s="51"/>
      <c r="C2941" s="51"/>
      <c r="D2941" s="10"/>
      <c r="E2941" s="9"/>
      <c r="F2941" s="9"/>
      <c r="G2941" s="11"/>
    </row>
    <row r="2942" spans="1:7">
      <c r="A2942" s="9"/>
      <c r="B2942" s="51"/>
      <c r="C2942" s="51"/>
      <c r="D2942" s="10"/>
      <c r="E2942" s="9"/>
      <c r="F2942" s="9"/>
      <c r="G2942" s="11"/>
    </row>
    <row r="2943" spans="1:7">
      <c r="A2943" s="9"/>
      <c r="B2943" s="51"/>
      <c r="C2943" s="51"/>
      <c r="D2943" s="10"/>
      <c r="E2943" s="9"/>
      <c r="F2943" s="9"/>
      <c r="G2943" s="11"/>
    </row>
    <row r="2944" spans="1:7">
      <c r="A2944" s="9"/>
      <c r="B2944" s="51"/>
      <c r="C2944" s="51"/>
      <c r="D2944" s="10"/>
      <c r="E2944" s="9"/>
      <c r="F2944" s="9"/>
      <c r="G2944" s="11"/>
    </row>
    <row r="2945" spans="1:7">
      <c r="A2945" s="9"/>
      <c r="B2945" s="51"/>
      <c r="C2945" s="51"/>
      <c r="D2945" s="10"/>
      <c r="E2945" s="9"/>
      <c r="F2945" s="9"/>
      <c r="G2945" s="11"/>
    </row>
    <row r="2946" spans="1:7">
      <c r="A2946" s="9"/>
      <c r="B2946" s="51"/>
      <c r="C2946" s="51"/>
      <c r="D2946" s="10"/>
      <c r="E2946" s="9"/>
      <c r="F2946" s="9"/>
      <c r="G2946" s="11"/>
    </row>
    <row r="2947" spans="1:7">
      <c r="A2947" s="9"/>
      <c r="B2947" s="51"/>
      <c r="C2947" s="51"/>
      <c r="D2947" s="10"/>
      <c r="E2947" s="9"/>
      <c r="F2947" s="9"/>
      <c r="G2947" s="11"/>
    </row>
    <row r="2948" spans="1:7">
      <c r="A2948" s="9"/>
      <c r="B2948" s="51"/>
      <c r="C2948" s="51"/>
      <c r="D2948" s="10"/>
      <c r="E2948" s="9"/>
      <c r="F2948" s="9"/>
      <c r="G2948" s="11"/>
    </row>
    <row r="2949" spans="1:7">
      <c r="A2949" s="9"/>
      <c r="B2949" s="51"/>
      <c r="C2949" s="51"/>
      <c r="D2949" s="10"/>
      <c r="E2949" s="9"/>
      <c r="F2949" s="9"/>
      <c r="G2949" s="11"/>
    </row>
    <row r="2950" spans="1:7">
      <c r="A2950" s="9"/>
      <c r="B2950" s="51"/>
      <c r="C2950" s="51"/>
      <c r="D2950" s="10"/>
      <c r="E2950" s="9"/>
      <c r="F2950" s="9"/>
      <c r="G2950" s="11"/>
    </row>
    <row r="2951" spans="1:7">
      <c r="A2951" s="9"/>
      <c r="B2951" s="51"/>
      <c r="C2951" s="51"/>
      <c r="D2951" s="10"/>
      <c r="E2951" s="9"/>
      <c r="F2951" s="9"/>
      <c r="G2951" s="11"/>
    </row>
    <row r="2952" spans="1:7">
      <c r="A2952" s="9"/>
      <c r="B2952" s="51"/>
      <c r="C2952" s="51"/>
      <c r="D2952" s="10"/>
      <c r="E2952" s="9"/>
      <c r="F2952" s="9"/>
      <c r="G2952" s="11"/>
    </row>
    <row r="2953" spans="1:7">
      <c r="A2953" s="9"/>
      <c r="B2953" s="51"/>
      <c r="C2953" s="51"/>
      <c r="D2953" s="10"/>
      <c r="E2953" s="9"/>
      <c r="F2953" s="9"/>
      <c r="G2953" s="11"/>
    </row>
    <row r="2954" spans="1:7">
      <c r="A2954" s="9"/>
      <c r="B2954" s="51"/>
      <c r="C2954" s="51"/>
      <c r="D2954" s="10"/>
      <c r="E2954" s="9"/>
      <c r="F2954" s="9"/>
      <c r="G2954" s="11"/>
    </row>
    <row r="2955" spans="1:7">
      <c r="A2955" s="9"/>
      <c r="B2955" s="51"/>
      <c r="C2955" s="51"/>
      <c r="D2955" s="10"/>
      <c r="E2955" s="9"/>
      <c r="F2955" s="9"/>
      <c r="G2955" s="11"/>
    </row>
    <row r="2956" spans="1:7">
      <c r="A2956" s="9"/>
      <c r="B2956" s="51"/>
      <c r="C2956" s="51"/>
      <c r="D2956" s="10"/>
      <c r="E2956" s="9"/>
      <c r="F2956" s="9"/>
      <c r="G2956" s="11"/>
    </row>
    <row r="2957" spans="1:7">
      <c r="A2957" s="9"/>
      <c r="B2957" s="51"/>
      <c r="C2957" s="51"/>
      <c r="D2957" s="10"/>
      <c r="E2957" s="9"/>
      <c r="F2957" s="9"/>
      <c r="G2957" s="11"/>
    </row>
    <row r="2958" spans="1:7">
      <c r="A2958" s="9"/>
      <c r="B2958" s="51"/>
      <c r="C2958" s="51"/>
      <c r="D2958" s="10"/>
      <c r="E2958" s="9"/>
      <c r="F2958" s="9"/>
      <c r="G2958" s="11"/>
    </row>
    <row r="2959" spans="1:7">
      <c r="A2959" s="9"/>
      <c r="B2959" s="51"/>
      <c r="C2959" s="51"/>
      <c r="D2959" s="10"/>
      <c r="E2959" s="9"/>
      <c r="F2959" s="9"/>
      <c r="G2959" s="11"/>
    </row>
    <row r="2960" spans="1:7">
      <c r="A2960" s="9"/>
      <c r="B2960" s="51"/>
      <c r="C2960" s="51"/>
      <c r="D2960" s="10"/>
      <c r="E2960" s="9"/>
      <c r="F2960" s="9"/>
      <c r="G2960" s="11"/>
    </row>
    <row r="2961" spans="1:7">
      <c r="A2961" s="9"/>
      <c r="B2961" s="51"/>
      <c r="C2961" s="51"/>
      <c r="D2961" s="10"/>
      <c r="E2961" s="9"/>
      <c r="F2961" s="9"/>
      <c r="G2961" s="11"/>
    </row>
    <row r="2962" spans="1:7">
      <c r="A2962" s="9"/>
      <c r="B2962" s="51"/>
      <c r="C2962" s="51"/>
      <c r="D2962" s="10"/>
      <c r="E2962" s="9"/>
      <c r="F2962" s="9"/>
      <c r="G2962" s="11"/>
    </row>
    <row r="2963" spans="1:7">
      <c r="A2963" s="9"/>
      <c r="B2963" s="51"/>
      <c r="C2963" s="51"/>
      <c r="D2963" s="10"/>
      <c r="E2963" s="9"/>
      <c r="F2963" s="9"/>
      <c r="G2963" s="11"/>
    </row>
    <row r="2964" spans="1:7">
      <c r="A2964" s="9"/>
      <c r="B2964" s="51"/>
      <c r="C2964" s="51"/>
      <c r="D2964" s="10"/>
      <c r="E2964" s="9"/>
      <c r="F2964" s="9"/>
      <c r="G2964" s="11"/>
    </row>
    <row r="2965" spans="1:7">
      <c r="A2965" s="9"/>
      <c r="B2965" s="51"/>
      <c r="C2965" s="51"/>
      <c r="D2965" s="10"/>
      <c r="E2965" s="9"/>
      <c r="F2965" s="9"/>
      <c r="G2965" s="11"/>
    </row>
    <row r="2966" spans="1:7">
      <c r="A2966" s="9"/>
      <c r="B2966" s="51"/>
      <c r="C2966" s="51"/>
      <c r="D2966" s="10"/>
      <c r="E2966" s="9"/>
      <c r="F2966" s="9"/>
      <c r="G2966" s="11"/>
    </row>
    <row r="2967" spans="1:7">
      <c r="A2967" s="9"/>
      <c r="B2967" s="51"/>
      <c r="C2967" s="51"/>
      <c r="D2967" s="10"/>
      <c r="E2967" s="9"/>
      <c r="F2967" s="9"/>
      <c r="G2967" s="11"/>
    </row>
    <row r="2968" spans="1:7">
      <c r="A2968" s="9"/>
      <c r="B2968" s="51"/>
      <c r="C2968" s="51"/>
      <c r="D2968" s="10"/>
      <c r="E2968" s="9"/>
      <c r="F2968" s="9"/>
      <c r="G2968" s="11"/>
    </row>
    <row r="2969" spans="1:7">
      <c r="A2969" s="9"/>
      <c r="B2969" s="51"/>
      <c r="C2969" s="51"/>
      <c r="D2969" s="10"/>
      <c r="E2969" s="9"/>
      <c r="F2969" s="9"/>
      <c r="G2969" s="11"/>
    </row>
    <row r="2970" spans="1:7">
      <c r="A2970" s="9"/>
      <c r="B2970" s="51"/>
      <c r="C2970" s="51"/>
      <c r="D2970" s="10"/>
      <c r="E2970" s="9"/>
      <c r="F2970" s="9"/>
      <c r="G2970" s="11"/>
    </row>
    <row r="2971" spans="1:7">
      <c r="A2971" s="9"/>
      <c r="B2971" s="51"/>
      <c r="C2971" s="51"/>
      <c r="D2971" s="10"/>
      <c r="E2971" s="9"/>
      <c r="F2971" s="9"/>
      <c r="G2971" s="11"/>
    </row>
    <row r="2972" spans="1:7">
      <c r="A2972" s="9"/>
      <c r="B2972" s="51"/>
      <c r="C2972" s="51"/>
      <c r="D2972" s="10"/>
      <c r="E2972" s="9"/>
      <c r="F2972" s="9"/>
      <c r="G2972" s="11"/>
    </row>
    <row r="2973" spans="1:7">
      <c r="A2973" s="9"/>
      <c r="B2973" s="51"/>
      <c r="C2973" s="51"/>
      <c r="D2973" s="10"/>
      <c r="E2973" s="9"/>
      <c r="F2973" s="9"/>
      <c r="G2973" s="11"/>
    </row>
    <row r="2974" spans="1:7">
      <c r="A2974" s="9"/>
      <c r="B2974" s="51"/>
      <c r="C2974" s="51"/>
      <c r="D2974" s="10"/>
      <c r="E2974" s="9"/>
      <c r="F2974" s="9"/>
      <c r="G2974" s="11"/>
    </row>
    <row r="2975" spans="1:7">
      <c r="A2975" s="9"/>
      <c r="B2975" s="51"/>
      <c r="C2975" s="51"/>
      <c r="D2975" s="10"/>
      <c r="E2975" s="9"/>
      <c r="F2975" s="9"/>
      <c r="G2975" s="11"/>
    </row>
    <row r="2976" spans="1:7">
      <c r="A2976" s="9"/>
      <c r="B2976" s="51"/>
      <c r="C2976" s="51"/>
      <c r="D2976" s="10"/>
      <c r="E2976" s="9"/>
      <c r="F2976" s="9"/>
      <c r="G2976" s="11"/>
    </row>
    <row r="2977" spans="1:7">
      <c r="A2977" s="9"/>
      <c r="B2977" s="51"/>
      <c r="C2977" s="51"/>
      <c r="D2977" s="10"/>
      <c r="E2977" s="9"/>
      <c r="F2977" s="9"/>
      <c r="G2977" s="11"/>
    </row>
    <row r="2978" spans="1:7">
      <c r="A2978" s="9"/>
      <c r="B2978" s="51"/>
      <c r="C2978" s="51"/>
      <c r="D2978" s="10"/>
      <c r="E2978" s="9"/>
      <c r="F2978" s="9"/>
      <c r="G2978" s="11"/>
    </row>
    <row r="2979" spans="1:7">
      <c r="A2979" s="9"/>
      <c r="B2979" s="51"/>
      <c r="C2979" s="51"/>
      <c r="D2979" s="10"/>
      <c r="E2979" s="9"/>
      <c r="F2979" s="9"/>
      <c r="G2979" s="11"/>
    </row>
    <row r="2980" spans="1:7">
      <c r="A2980" s="9"/>
      <c r="B2980" s="51"/>
      <c r="C2980" s="51"/>
      <c r="D2980" s="10"/>
      <c r="E2980" s="9"/>
      <c r="F2980" s="9"/>
      <c r="G2980" s="11"/>
    </row>
    <row r="2981" spans="1:7">
      <c r="A2981" s="9"/>
      <c r="B2981" s="51"/>
      <c r="C2981" s="51"/>
      <c r="D2981" s="10"/>
      <c r="E2981" s="9"/>
      <c r="F2981" s="9"/>
      <c r="G2981" s="11"/>
    </row>
    <row r="2982" spans="1:7">
      <c r="A2982" s="9"/>
      <c r="B2982" s="51"/>
      <c r="C2982" s="51"/>
      <c r="D2982" s="10"/>
      <c r="E2982" s="9"/>
      <c r="F2982" s="9"/>
      <c r="G2982" s="11"/>
    </row>
    <row r="2983" spans="1:7">
      <c r="A2983" s="9"/>
      <c r="B2983" s="51"/>
      <c r="C2983" s="51"/>
      <c r="D2983" s="10"/>
      <c r="E2983" s="9"/>
      <c r="F2983" s="9"/>
      <c r="G2983" s="11"/>
    </row>
    <row r="2984" spans="1:7">
      <c r="A2984" s="9"/>
      <c r="B2984" s="51"/>
      <c r="C2984" s="51"/>
      <c r="D2984" s="10"/>
      <c r="E2984" s="9"/>
      <c r="F2984" s="9"/>
      <c r="G2984" s="11"/>
    </row>
    <row r="2985" spans="1:7">
      <c r="A2985" s="9"/>
      <c r="B2985" s="51"/>
      <c r="C2985" s="51"/>
      <c r="D2985" s="10"/>
      <c r="E2985" s="9"/>
      <c r="F2985" s="9"/>
      <c r="G2985" s="11"/>
    </row>
    <row r="2986" spans="1:7">
      <c r="A2986" s="9"/>
      <c r="B2986" s="51"/>
      <c r="C2986" s="51"/>
      <c r="D2986" s="10"/>
      <c r="E2986" s="9"/>
      <c r="F2986" s="9"/>
      <c r="G2986" s="11"/>
    </row>
    <row r="2987" spans="1:7">
      <c r="A2987" s="9"/>
      <c r="B2987" s="51"/>
      <c r="C2987" s="51"/>
      <c r="D2987" s="10"/>
      <c r="E2987" s="9"/>
      <c r="F2987" s="9"/>
      <c r="G2987" s="11"/>
    </row>
    <row r="2988" spans="1:7">
      <c r="A2988" s="9"/>
      <c r="B2988" s="51"/>
      <c r="C2988" s="51"/>
      <c r="D2988" s="10"/>
      <c r="E2988" s="9"/>
      <c r="F2988" s="9"/>
      <c r="G2988" s="11"/>
    </row>
    <row r="2989" spans="1:7">
      <c r="A2989" s="9"/>
      <c r="B2989" s="51"/>
      <c r="C2989" s="51"/>
      <c r="D2989" s="10"/>
      <c r="E2989" s="9"/>
      <c r="F2989" s="9"/>
      <c r="G2989" s="11"/>
    </row>
    <row r="2990" spans="1:7">
      <c r="A2990" s="9"/>
      <c r="B2990" s="51"/>
      <c r="C2990" s="51"/>
      <c r="D2990" s="10"/>
      <c r="E2990" s="9"/>
      <c r="F2990" s="9"/>
      <c r="G2990" s="11"/>
    </row>
    <row r="2991" spans="1:7">
      <c r="A2991" s="9"/>
      <c r="B2991" s="51"/>
      <c r="C2991" s="51"/>
      <c r="D2991" s="10"/>
      <c r="E2991" s="9"/>
      <c r="F2991" s="9"/>
      <c r="G2991" s="11"/>
    </row>
    <row r="2992" spans="1:7">
      <c r="A2992" s="9"/>
      <c r="B2992" s="51"/>
      <c r="C2992" s="51"/>
      <c r="D2992" s="10"/>
      <c r="E2992" s="9"/>
      <c r="F2992" s="9"/>
      <c r="G2992" s="11"/>
    </row>
    <row r="2993" spans="1:7">
      <c r="A2993" s="9"/>
      <c r="B2993" s="51"/>
      <c r="C2993" s="51"/>
      <c r="D2993" s="10"/>
      <c r="E2993" s="9"/>
      <c r="F2993" s="9"/>
      <c r="G2993" s="11"/>
    </row>
    <row r="2994" spans="1:7">
      <c r="A2994" s="9"/>
      <c r="B2994" s="51"/>
      <c r="C2994" s="51"/>
      <c r="D2994" s="10"/>
      <c r="E2994" s="9"/>
      <c r="F2994" s="9"/>
      <c r="G2994" s="11"/>
    </row>
    <row r="2995" spans="1:7">
      <c r="A2995" s="9"/>
      <c r="B2995" s="51"/>
      <c r="C2995" s="51"/>
      <c r="D2995" s="10"/>
      <c r="E2995" s="9"/>
      <c r="F2995" s="9"/>
      <c r="G2995" s="11"/>
    </row>
    <row r="2996" spans="1:7">
      <c r="A2996" s="9"/>
      <c r="B2996" s="51"/>
      <c r="C2996" s="51"/>
      <c r="D2996" s="10"/>
      <c r="E2996" s="9"/>
      <c r="F2996" s="9"/>
      <c r="G2996" s="11"/>
    </row>
    <row r="2997" spans="1:7">
      <c r="A2997" s="9"/>
      <c r="B2997" s="51"/>
      <c r="C2997" s="51"/>
      <c r="D2997" s="10"/>
      <c r="E2997" s="9"/>
      <c r="F2997" s="9"/>
      <c r="G2997" s="11"/>
    </row>
    <row r="2998" spans="1:7">
      <c r="A2998" s="9"/>
      <c r="B2998" s="51"/>
      <c r="C2998" s="51"/>
      <c r="D2998" s="10"/>
      <c r="E2998" s="9"/>
      <c r="F2998" s="9"/>
      <c r="G2998" s="11"/>
    </row>
    <row r="2999" spans="1:7">
      <c r="A2999" s="9"/>
      <c r="B2999" s="51"/>
      <c r="C2999" s="51"/>
      <c r="D2999" s="10"/>
      <c r="E2999" s="9"/>
      <c r="F2999" s="9"/>
      <c r="G2999" s="11"/>
    </row>
    <row r="3000" spans="1:7">
      <c r="A3000" s="9"/>
      <c r="B3000" s="51"/>
      <c r="C3000" s="51"/>
      <c r="D3000" s="10"/>
      <c r="E3000" s="9"/>
      <c r="F3000" s="9"/>
      <c r="G3000" s="11"/>
    </row>
    <row r="3001" spans="1:7">
      <c r="A3001" s="9"/>
      <c r="B3001" s="49"/>
      <c r="C3001" s="49"/>
      <c r="D3001" s="10"/>
      <c r="E3001" s="9"/>
      <c r="F3001" s="9"/>
      <c r="G3001" s="11"/>
    </row>
    <row r="3002" spans="1:7">
      <c r="A3002" s="9"/>
      <c r="B3002" s="49"/>
      <c r="C3002" s="49"/>
      <c r="D3002" s="10"/>
      <c r="E3002" s="9"/>
      <c r="F3002" s="9"/>
      <c r="G3002" s="11"/>
    </row>
    <row r="3003" spans="1:7">
      <c r="A3003" s="9"/>
      <c r="B3003" s="49"/>
      <c r="C3003" s="49"/>
      <c r="D3003" s="10"/>
      <c r="E3003" s="9"/>
      <c r="F3003" s="9"/>
      <c r="G3003" s="11"/>
    </row>
    <row r="3004" spans="1:7">
      <c r="A3004" s="9"/>
      <c r="D3004" s="10"/>
    </row>
    <row r="3005" spans="1:7">
      <c r="A3005" s="9"/>
      <c r="D3005" s="10"/>
    </row>
    <row r="3006" spans="1:7">
      <c r="A3006" s="9"/>
      <c r="D3006" s="10"/>
    </row>
    <row r="3007" spans="1:7">
      <c r="A3007" s="9"/>
      <c r="D3007" s="10"/>
    </row>
    <row r="3008" spans="1:7">
      <c r="A3008" s="9"/>
      <c r="D3008" s="10"/>
    </row>
    <row r="3009" spans="1:4">
      <c r="A3009" s="9"/>
      <c r="D3009" s="10"/>
    </row>
    <row r="3010" spans="1:4">
      <c r="A3010" s="9"/>
      <c r="D3010" s="10"/>
    </row>
    <row r="3011" spans="1:4">
      <c r="A3011" s="9"/>
      <c r="D3011" s="10"/>
    </row>
    <row r="3012" spans="1:4">
      <c r="A3012" s="9"/>
      <c r="D3012" s="10"/>
    </row>
    <row r="3013" spans="1:4">
      <c r="A3013" s="9"/>
      <c r="D3013" s="10"/>
    </row>
    <row r="3014" spans="1:4">
      <c r="A3014" s="9"/>
      <c r="D3014" s="10"/>
    </row>
    <row r="3015" spans="1:4">
      <c r="A3015" s="9"/>
      <c r="D3015" s="10"/>
    </row>
    <row r="3016" spans="1:4">
      <c r="A3016" s="9"/>
      <c r="D3016" s="10"/>
    </row>
    <row r="3017" spans="1:4">
      <c r="A3017" s="9"/>
      <c r="D3017" s="10"/>
    </row>
    <row r="3018" spans="1:4">
      <c r="A3018" s="9"/>
      <c r="D3018" s="10"/>
    </row>
    <row r="3019" spans="1:4">
      <c r="A3019" s="9"/>
      <c r="D3019" s="10"/>
    </row>
    <row r="3020" spans="1:4">
      <c r="A3020" s="9"/>
      <c r="D3020" s="10"/>
    </row>
    <row r="3021" spans="1:4">
      <c r="A3021" s="9"/>
      <c r="D3021" s="10"/>
    </row>
    <row r="3022" spans="1:4">
      <c r="A3022" s="9"/>
      <c r="D3022" s="10"/>
    </row>
    <row r="3023" spans="1:4">
      <c r="A3023" s="9"/>
      <c r="D3023" s="10"/>
    </row>
    <row r="3024" spans="1:4">
      <c r="A3024" s="9"/>
      <c r="D3024" s="10"/>
    </row>
    <row r="3025" spans="1:4">
      <c r="A3025" s="9"/>
      <c r="D3025" s="10"/>
    </row>
    <row r="3026" spans="1:4">
      <c r="A3026" s="9"/>
      <c r="D3026" s="10"/>
    </row>
    <row r="3027" spans="1:4">
      <c r="A3027" s="9"/>
      <c r="D3027" s="10"/>
    </row>
    <row r="3028" spans="1:4">
      <c r="A3028" s="9"/>
      <c r="D3028" s="10"/>
    </row>
  </sheetData>
  <sheetProtection sheet="1" objects="1" scenarios="1" selectLockedCells="1" selectUnlockedCells="1"/>
  <mergeCells count="7">
    <mergeCell ref="E122:H122"/>
    <mergeCell ref="A109:G109"/>
    <mergeCell ref="A110:G110"/>
    <mergeCell ref="B112:E112"/>
    <mergeCell ref="A121:C121"/>
    <mergeCell ref="E121:H121"/>
    <mergeCell ref="A122:C122"/>
  </mergeCells>
  <conditionalFormatting sqref="B125:C3000">
    <cfRule type="expression" dxfId="6" priority="7" stopIfTrue="1">
      <formula>$A125&lt;&gt;""</formula>
    </cfRule>
  </conditionalFormatting>
  <conditionalFormatting sqref="D125:G3000 D125:D3028">
    <cfRule type="expression" dxfId="5" priority="6" stopIfTrue="1">
      <formula>$A125&lt;&gt;""</formula>
    </cfRule>
  </conditionalFormatting>
  <conditionalFormatting sqref="A125:A3028">
    <cfRule type="expression" dxfId="4" priority="5" stopIfTrue="1">
      <formula>$A125&lt;&gt;""</formula>
    </cfRule>
  </conditionalFormatting>
  <conditionalFormatting sqref="B3001:C3003">
    <cfRule type="expression" dxfId="3" priority="4" stopIfTrue="1">
      <formula>$A3001&lt;&gt;""</formula>
    </cfRule>
  </conditionalFormatting>
  <conditionalFormatting sqref="D3001:G3003">
    <cfRule type="expression" dxfId="2" priority="3" stopIfTrue="1">
      <formula>$A3001&lt;&gt;""</formula>
    </cfRule>
  </conditionalFormatting>
  <conditionalFormatting sqref="A3001:A3003">
    <cfRule type="expression" dxfId="1" priority="2" stopIfTrue="1">
      <formula>$A3001&lt;&gt;""</formula>
    </cfRule>
  </conditionalFormatting>
  <conditionalFormatting sqref="H125:H193">
    <cfRule type="expression" dxfId="0" priority="1" stopIfTrue="1">
      <formula>$A125&lt;&gt;""</formula>
    </cfRule>
  </conditionalFormatting>
  <dataValidations count="4">
    <dataValidation type="decimal" operator="greaterThan" allowBlank="1" showInputMessage="1" showErrorMessage="1" sqref="G125:G3000 H125:H193">
      <formula1>0</formula1>
    </dataValidation>
    <dataValidation allowBlank="1" sqref="B125:C3000"/>
    <dataValidation type="list" allowBlank="1" showInputMessage="1" sqref="E125:E3000">
      <formula1>$E$105:$E$108</formula1>
    </dataValidation>
    <dataValidation type="date" allowBlank="1" showInputMessage="1" showErrorMessage="1" sqref="D125:D3028">
      <formula1>41640</formula1>
      <formula2>42004</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9</vt:i4>
      </vt:variant>
      <vt:variant>
        <vt:lpstr>Pomenované rozsahy</vt:lpstr>
      </vt:variant>
      <vt:variant>
        <vt:i4>5</vt:i4>
      </vt:variant>
    </vt:vector>
  </HeadingPairs>
  <TitlesOfParts>
    <vt:vector size="14" baseType="lpstr">
      <vt:lpstr>Pokyny</vt:lpstr>
      <vt:lpstr>Príjmy</vt:lpstr>
      <vt:lpstr>Doklady</vt:lpstr>
      <vt:lpstr>Spolu</vt:lpstr>
      <vt:lpstr>Skratky</vt:lpstr>
      <vt:lpstr>Športové talenty</vt:lpstr>
      <vt:lpstr>Adr</vt:lpstr>
      <vt:lpstr>Dots</vt:lpstr>
      <vt:lpstr>Priklady</vt:lpstr>
      <vt:lpstr>Priklady!Názvy_tlače</vt:lpstr>
      <vt:lpstr>Spolu!Názvy_tlače</vt:lpstr>
      <vt:lpstr>Pokyny!Oblasť_tlače</vt:lpstr>
      <vt:lpstr>Príjmy!Oblasť_tlače</vt:lpstr>
      <vt:lpstr>Spolu!Oblasť_tlače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Jabbar</dc:creator>
  <cp:lastModifiedBy>michaela</cp:lastModifiedBy>
  <cp:lastPrinted>2016-02-11T07:23:34Z</cp:lastPrinted>
  <dcterms:created xsi:type="dcterms:W3CDTF">2011-04-09T08:55:55Z</dcterms:created>
  <dcterms:modified xsi:type="dcterms:W3CDTF">2017-01-27T08:23:20Z</dcterms:modified>
</cp:coreProperties>
</file>